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7.xml" ContentType="application/vnd.openxmlformats-officedocument.drawing+xml"/>
  <Override PartName="/xl/drawings/drawing6.xml" ContentType="application/vnd.openxmlformats-officedocument.drawing+xml"/>
  <Override PartName="/xl/worksheets/sheet1.xml" ContentType="application/vnd.openxmlformats-officedocument.spreadsheetml.worksheet+xml"/>
  <Override PartName="/xl/styles.xml" ContentType="application/vnd.openxmlformats-officedocument.spreadsheetml.styles+xml"/>
  <Override PartName="/xl/drawings/drawing3.xml" ContentType="application/vnd.openxmlformats-officedocument.drawing+xml"/>
  <Override PartName="/xl/sharedStrings.xml" ContentType="application/vnd.openxmlformats-officedocument.spreadsheetml.sharedStrings+xml"/>
  <Override PartName="/xl/drawings/drawing2.xml" ContentType="application/vnd.openxmlformats-officedocument.drawing+xml"/>
  <Override PartName="/xl/drawings/drawing1.xml" ContentType="application/vnd.openxmlformats-officedocument.drawing+xml"/>
  <Override PartName="/xl/drawings/drawing4.xml" ContentType="application/vnd.openxmlformats-officedocument.drawing+xml"/>
  <Override PartName="/xl/worksheets/sheet7.xml" ContentType="application/vnd.openxmlformats-officedocument.spreadsheetml.worksheet+xml"/>
  <Override PartName="/xl/theme/theme1.xml" ContentType="application/vnd.openxmlformats-officedocument.theme+xml"/>
  <Override PartName="/xl/drawings/drawing5.xml" ContentType="application/vnd.openxmlformats-officedocument.drawing+xml"/>
  <Override PartName="/xl/worksheets/sheet6.xml" ContentType="application/vnd.openxmlformats-officedocument.spreadsheetml.worksheet+xml"/>
  <Override PartName="/xl/worksheets/sheet5.xml" ContentType="application/vnd.openxmlformats-officedocument.spreadsheetml.workshee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8201"/>
  <workbookPr defaultThemeVersion="124226"/>
  <mc:AlternateContent xmlns:mc="http://schemas.openxmlformats.org/markup-compatibility/2006">
    <mc:Choice Requires="x15">
      <x15ac:absPath xmlns:x15ac="http://schemas.microsoft.com/office/spreadsheetml/2010/11/ac" url="\\epdmcas04\dmca$\MSI_TSU\TSU_Documents\Mine_Map_Initiative\!Grantee_Folders\!Forms\Second_Solicitation\"/>
    </mc:Choice>
  </mc:AlternateContent>
  <workbookProtection workbookAlgorithmName="SHA-512" workbookHashValue="7zKnu53hXPp2qcB555sWWfVPncPRnnE2B6B3djt1U3/l/4HMqUtsyYlvialojmz6thkd6exUA3jtFmlLBiUScA==" workbookSaltValue="k0ORPlRq+MHuFwH6PEh93g==" workbookSpinCount="100000" lockStructure="1"/>
  <bookViews>
    <workbookView xWindow="120" yWindow="60" windowWidth="21240" windowHeight="12750" tabRatio="779" activeTab="3"/>
  </bookViews>
  <sheets>
    <sheet name="Salary Info" sheetId="45" r:id="rId1"/>
    <sheet name="Scanning" sheetId="50" r:id="rId2"/>
    <sheet name="Georeferencing" sheetId="52" r:id="rId3"/>
    <sheet name="Vectorizing" sheetId="53" r:id="rId4"/>
    <sheet name="Equipment" sheetId="54" r:id="rId5"/>
    <sheet name="Travel" sheetId="49" r:id="rId6"/>
    <sheet name="Summary" sheetId="55" r:id="rId7"/>
  </sheets>
  <calcPr calcId="171027"/>
</workbook>
</file>

<file path=xl/calcChain.xml><?xml version="1.0" encoding="utf-8"?>
<calcChain xmlns="http://schemas.openxmlformats.org/spreadsheetml/2006/main">
  <c r="B39" i="55" l="1"/>
  <c r="B38" i="55"/>
  <c r="A39" i="55"/>
  <c r="A38" i="55"/>
  <c r="A37" i="55"/>
  <c r="A36" i="55"/>
  <c r="B18" i="55" l="1"/>
  <c r="D8" i="55"/>
  <c r="C8" i="55"/>
  <c r="B8" i="55" l="1"/>
  <c r="E17" i="55"/>
  <c r="B25" i="49"/>
  <c r="F23" i="49"/>
  <c r="F22" i="49"/>
  <c r="F21" i="49"/>
  <c r="F20" i="49"/>
  <c r="F19" i="49"/>
  <c r="D15" i="49"/>
  <c r="D14" i="49"/>
  <c r="D13" i="49"/>
  <c r="D12" i="49"/>
  <c r="D11" i="49"/>
  <c r="F26" i="53"/>
  <c r="F23" i="53"/>
  <c r="F22" i="53"/>
  <c r="F21" i="53"/>
  <c r="F20" i="53"/>
  <c r="F19" i="53"/>
  <c r="F18" i="53"/>
  <c r="F17" i="53"/>
  <c r="F16" i="53"/>
  <c r="F15" i="53"/>
  <c r="G25" i="52"/>
  <c r="I23" i="52"/>
  <c r="H23" i="52"/>
  <c r="F25" i="50"/>
  <c r="H24" i="53" l="1"/>
  <c r="G24" i="53"/>
  <c r="I23" i="53"/>
  <c r="I22" i="53"/>
  <c r="I21" i="53"/>
  <c r="B37" i="55" s="1"/>
  <c r="I20" i="53"/>
  <c r="B36" i="55" s="1"/>
  <c r="I19" i="53"/>
  <c r="B35" i="55" s="1"/>
  <c r="I18" i="53"/>
  <c r="B34" i="55" s="1"/>
  <c r="I17" i="53"/>
  <c r="B33" i="55" s="1"/>
  <c r="I16" i="53"/>
  <c r="B32" i="55" s="1"/>
  <c r="I15" i="53"/>
  <c r="B31" i="55" s="1"/>
  <c r="G22" i="52"/>
  <c r="J22" i="52" s="1"/>
  <c r="G21" i="52"/>
  <c r="J21" i="52" s="1"/>
  <c r="G20" i="52"/>
  <c r="J20" i="52" s="1"/>
  <c r="G19" i="52"/>
  <c r="J19" i="52" s="1"/>
  <c r="G18" i="52"/>
  <c r="J18" i="52" s="1"/>
  <c r="G17" i="52"/>
  <c r="J17" i="52" s="1"/>
  <c r="G16" i="52"/>
  <c r="G15" i="52"/>
  <c r="J15" i="52" s="1"/>
  <c r="G14" i="52"/>
  <c r="F24" i="53" l="1"/>
  <c r="G23" i="52"/>
  <c r="I24" i="53"/>
  <c r="J16" i="52"/>
  <c r="J14" i="52"/>
  <c r="J23" i="52" s="1"/>
  <c r="H29" i="54"/>
  <c r="H18" i="54"/>
  <c r="H31" i="54" s="1"/>
  <c r="B17" i="55" s="1"/>
  <c r="B26" i="55" s="1"/>
  <c r="H23" i="50"/>
  <c r="G23" i="50"/>
  <c r="F22" i="50"/>
  <c r="I22" i="50" s="1"/>
  <c r="F21" i="50"/>
  <c r="I21" i="50" s="1"/>
  <c r="F20" i="50"/>
  <c r="I20" i="50" s="1"/>
  <c r="F19" i="50"/>
  <c r="I19" i="50" s="1"/>
  <c r="F18" i="50"/>
  <c r="I18" i="50" s="1"/>
  <c r="F17" i="50"/>
  <c r="I17" i="50" s="1"/>
  <c r="F16" i="50"/>
  <c r="I16" i="50" s="1"/>
  <c r="F15" i="50"/>
  <c r="I15" i="50" s="1"/>
  <c r="F14" i="50"/>
  <c r="I14" i="50" l="1"/>
  <c r="F23" i="50"/>
  <c r="I23" i="50"/>
  <c r="D18" i="45"/>
  <c r="E18" i="45" s="1"/>
  <c r="F18" i="45" s="1"/>
  <c r="D17" i="45"/>
  <c r="E17" i="45" s="1"/>
  <c r="F17" i="45" s="1"/>
  <c r="D16" i="45"/>
  <c r="D15" i="45"/>
  <c r="E15" i="45" s="1"/>
  <c r="F15" i="45" s="1"/>
  <c r="D14" i="45"/>
  <c r="E14" i="45" s="1"/>
  <c r="F14" i="45" s="1"/>
  <c r="D13" i="45"/>
  <c r="D12" i="45"/>
  <c r="D11" i="45"/>
  <c r="J20" i="53" l="1"/>
  <c r="J19" i="50"/>
  <c r="J16" i="53"/>
  <c r="J15" i="50"/>
  <c r="J18" i="53"/>
  <c r="J17" i="50"/>
  <c r="E16" i="45"/>
  <c r="F16" i="45" s="1"/>
  <c r="J21" i="53"/>
  <c r="J20" i="50"/>
  <c r="J17" i="53"/>
  <c r="J16" i="50"/>
  <c r="J19" i="53"/>
  <c r="J18" i="50"/>
  <c r="J22" i="53"/>
  <c r="J21" i="50"/>
  <c r="E12" i="45"/>
  <c r="F12" i="45" s="1"/>
  <c r="J23" i="53"/>
  <c r="J22" i="50"/>
  <c r="E11" i="45"/>
  <c r="F11" i="45" s="1"/>
  <c r="E13" i="45"/>
  <c r="F13" i="45" s="1"/>
  <c r="A23" i="53"/>
  <c r="A22" i="53"/>
  <c r="A20" i="53"/>
  <c r="A21" i="53"/>
  <c r="C4" i="55" l="1"/>
  <c r="C5" i="54"/>
  <c r="C5" i="49"/>
  <c r="D5" i="53"/>
  <c r="A22" i="52"/>
  <c r="A21" i="52"/>
  <c r="A20" i="52"/>
  <c r="A19" i="52"/>
  <c r="K16" i="52"/>
  <c r="D5" i="52"/>
  <c r="A22" i="50"/>
  <c r="A21" i="50"/>
  <c r="A20" i="50"/>
  <c r="A19" i="50"/>
  <c r="D5" i="50"/>
  <c r="K20" i="52" l="1"/>
  <c r="K19" i="52"/>
  <c r="K22" i="52"/>
  <c r="D10" i="45" l="1"/>
  <c r="B10" i="55" l="1"/>
  <c r="C10" i="55"/>
  <c r="D11" i="55"/>
  <c r="D10" i="55"/>
  <c r="E10" i="55" s="1"/>
  <c r="C11" i="55"/>
  <c r="B11" i="55"/>
  <c r="D9" i="55"/>
  <c r="C9" i="55"/>
  <c r="B9" i="55"/>
  <c r="J15" i="53"/>
  <c r="J24" i="53" s="1"/>
  <c r="J26" i="53" s="1"/>
  <c r="J27" i="53" s="1"/>
  <c r="J28" i="53" s="1"/>
  <c r="K14" i="52"/>
  <c r="J14" i="50"/>
  <c r="J23" i="50" s="1"/>
  <c r="J25" i="50" s="1"/>
  <c r="J26" i="50" s="1"/>
  <c r="J27" i="50" s="1"/>
  <c r="E10" i="45"/>
  <c r="K15" i="52"/>
  <c r="K17" i="52"/>
  <c r="K18" i="52"/>
  <c r="K21" i="52"/>
  <c r="C12" i="55" l="1"/>
  <c r="C13" i="55" s="1"/>
  <c r="C14" i="55" s="1"/>
  <c r="C15" i="55" s="1"/>
  <c r="B12" i="55"/>
  <c r="B13" i="55" s="1"/>
  <c r="B14" i="55" s="1"/>
  <c r="B15" i="55" s="1"/>
  <c r="D12" i="55"/>
  <c r="D13" i="55" s="1"/>
  <c r="D14" i="55" s="1"/>
  <c r="D15" i="55" s="1"/>
  <c r="E9" i="55"/>
  <c r="E11" i="55"/>
  <c r="B23" i="55" s="1"/>
  <c r="K23" i="52"/>
  <c r="K25" i="52" s="1"/>
  <c r="K26" i="52" s="1"/>
  <c r="K27" i="52" s="1"/>
  <c r="F10" i="45"/>
  <c r="E12" i="55" l="1"/>
  <c r="E13" i="55" s="1"/>
  <c r="E14" i="55" s="1"/>
  <c r="B20" i="55" s="1"/>
  <c r="E23" i="55" l="1"/>
  <c r="E26" i="55"/>
</calcChain>
</file>

<file path=xl/sharedStrings.xml><?xml version="1.0" encoding="utf-8"?>
<sst xmlns="http://schemas.openxmlformats.org/spreadsheetml/2006/main" count="195" uniqueCount="115">
  <si>
    <t>Employee Type</t>
  </si>
  <si>
    <t>Manager</t>
  </si>
  <si>
    <t>INSTRUCTIONS</t>
  </si>
  <si>
    <t>Cost</t>
  </si>
  <si>
    <t>Wages per Hour</t>
  </si>
  <si>
    <t>GRANTEE:</t>
  </si>
  <si>
    <t>Georeferencing</t>
  </si>
  <si>
    <t>Map Scanning</t>
  </si>
  <si>
    <t>Vectorizing</t>
  </si>
  <si>
    <t>Interns - Undergraduate</t>
  </si>
  <si>
    <t>Interns - Graduate</t>
  </si>
  <si>
    <t>Other 1</t>
  </si>
  <si>
    <t>Other 2</t>
  </si>
  <si>
    <t>Indirect Costs per Hour</t>
  </si>
  <si>
    <t>Direct Costs per Hour</t>
  </si>
  <si>
    <t>Total Direct Cost</t>
  </si>
  <si>
    <t>Total Extended Costs per Hour</t>
  </si>
  <si>
    <t>Total Hours</t>
  </si>
  <si>
    <t>Totals:</t>
  </si>
  <si>
    <t>Map Cataloging</t>
  </si>
  <si>
    <t>(Enter Percentage as a Decimal)</t>
  </si>
  <si>
    <t>Q/C Processing</t>
  </si>
  <si>
    <t xml:space="preserve">Indirect Cost Rate =  </t>
  </si>
  <si>
    <t>Benefit Costs per Hour</t>
  </si>
  <si>
    <t>Other 4</t>
  </si>
  <si>
    <t>Specify Number of Maps to be Processed:</t>
  </si>
  <si>
    <t>Work Description:</t>
  </si>
  <si>
    <t>Suggested Processing Time:</t>
  </si>
  <si>
    <t>Project Category:</t>
  </si>
  <si>
    <t xml:space="preserve">Total Map Processing Hours </t>
  </si>
  <si>
    <t>Training Hours</t>
  </si>
  <si>
    <t>Administrative Hours</t>
  </si>
  <si>
    <t>0.75 hours per map.</t>
  </si>
  <si>
    <t>Scanning mine maps and cataloging in PHUMMIS database.</t>
  </si>
  <si>
    <t>Specify # of Maps to be Georeferenced:</t>
  </si>
  <si>
    <t>Evaluating mine maps to determine if it is adequate for georeferencing, georeferencing digital map image in GIS, and updating PHUMMIS database.</t>
  </si>
  <si>
    <t>Specify # of Maps to be Evaluated:</t>
  </si>
  <si>
    <t>0.25 hours per map to evaluated if it could be georeferenced. Suggested budgeting of 75% of evaluated maps can be georeferenced. 1.5 hours per map to georeference.</t>
  </si>
  <si>
    <t>Map Evaluation</t>
  </si>
  <si>
    <t>Map Vectorizing</t>
  </si>
  <si>
    <t>Mileage Reimubrusement</t>
  </si>
  <si>
    <t>Hotel and Subsistence</t>
  </si>
  <si>
    <t>Reimbruse-ment Rate</t>
  </si>
  <si>
    <t>Miles Traveled</t>
  </si>
  <si>
    <t xml:space="preserve">Destination </t>
  </si>
  <si>
    <t>Destination</t>
  </si>
  <si>
    <t>Equipment, Supplies, Materials</t>
  </si>
  <si>
    <t>Equipment, Supplies, Materials (Items Over $5,000 each)</t>
  </si>
  <si>
    <t>Equipment, Supplies, Materials (Items Under $5,000 each)</t>
  </si>
  <si>
    <t xml:space="preserve">Examples of items most typically purchased are scanners, computer, software, electronic storage devices, office supplies and service/maintenance agreements for equipment. </t>
  </si>
  <si>
    <t>Grand Total:</t>
  </si>
  <si>
    <t>Total of items over $5,000:</t>
  </si>
  <si>
    <t>Total of items under $5,000:</t>
  </si>
  <si>
    <t>MINE MAP GRANT DETAIL BUDGET FORM</t>
  </si>
  <si>
    <t>MINE MAP GRANT DETAIL BUDGET SUMMARY</t>
  </si>
  <si>
    <t>EXPENSE CATEGORY</t>
  </si>
  <si>
    <t>Cost Per Item</t>
  </si>
  <si>
    <t>Total</t>
  </si>
  <si>
    <t>SALARIES, BENEFITS, &amp; INDIRECT COSTS INFORMATION</t>
  </si>
  <si>
    <t>Grantee Employee Type</t>
  </si>
  <si>
    <r>
      <t>Hours Per Map  Worked</t>
    </r>
    <r>
      <rPr>
        <vertAlign val="superscript"/>
        <sz val="11"/>
        <color theme="1"/>
        <rFont val="Calibri"/>
        <family val="2"/>
        <scheme val="minor"/>
      </rPr>
      <t>1</t>
    </r>
  </si>
  <si>
    <r>
      <t>Number of Maps</t>
    </r>
    <r>
      <rPr>
        <vertAlign val="superscript"/>
        <sz val="11"/>
        <color theme="1"/>
        <rFont val="Calibri"/>
        <family val="2"/>
        <scheme val="minor"/>
      </rPr>
      <t>2</t>
    </r>
  </si>
  <si>
    <t>Subsistence Costs per Day</t>
  </si>
  <si>
    <t xml:space="preserve">Hotel Costs per Day </t>
  </si>
  <si>
    <t>Direct Cost</t>
  </si>
  <si>
    <t>Extended Cost</t>
  </si>
  <si>
    <t># of Travelers</t>
  </si>
  <si>
    <t>#of Nights</t>
  </si>
  <si>
    <t>Map Processing Salaries and Benefits</t>
  </si>
  <si>
    <t xml:space="preserve">Indirect Cost  </t>
  </si>
  <si>
    <t>Percent:</t>
  </si>
  <si>
    <t>Equipment Cost:</t>
  </si>
  <si>
    <t>TOTAL AMOUNT OF GRANT REQUEST:</t>
  </si>
  <si>
    <t>Indirect Rate:</t>
  </si>
  <si>
    <t xml:space="preserve">List all equipment that cost $5,000 or more per unit and all equipment, supplies and materials that cost less than $5,000 per unit seperately. Combined cost of equipment, materials and supplies may not exceed 20 percent of the total grant request amount.
</t>
  </si>
  <si>
    <t>Other 3</t>
  </si>
  <si>
    <t>Travel Reimbrusement</t>
  </si>
  <si>
    <t>Scanning &amp; Cataloging</t>
  </si>
  <si>
    <r>
      <t>Specify Prefered Map Collection(s)</t>
    </r>
    <r>
      <rPr>
        <b/>
        <vertAlign val="superscript"/>
        <sz val="11"/>
        <color theme="1"/>
        <rFont val="Calibri"/>
        <family val="2"/>
        <scheme val="minor"/>
      </rPr>
      <t>3</t>
    </r>
    <r>
      <rPr>
        <b/>
        <sz val="11"/>
        <color theme="1"/>
        <rFont val="Calibri"/>
        <family val="2"/>
        <scheme val="minor"/>
      </rPr>
      <t>:</t>
    </r>
  </si>
  <si>
    <t>Technicians</t>
  </si>
  <si>
    <t>Supervisors</t>
  </si>
  <si>
    <r>
      <rPr>
        <b/>
        <vertAlign val="superscript"/>
        <sz val="10"/>
        <color theme="1"/>
        <rFont val="Calibri"/>
        <family val="2"/>
        <scheme val="minor"/>
      </rPr>
      <t>1</t>
    </r>
    <r>
      <rPr>
        <b/>
        <sz val="10"/>
        <color theme="1"/>
        <rFont val="Calibri"/>
        <family val="2"/>
        <scheme val="minor"/>
      </rPr>
      <t xml:space="preserve">Enter all times in 15 minute (0.25 hour) increments on a per map basis. 
</t>
    </r>
    <r>
      <rPr>
        <b/>
        <vertAlign val="superscript"/>
        <sz val="10"/>
        <color theme="1"/>
        <rFont val="Calibri"/>
        <family val="2"/>
        <scheme val="minor"/>
      </rPr>
      <t>2</t>
    </r>
    <r>
      <rPr>
        <b/>
        <sz val="10"/>
        <color theme="1"/>
        <rFont val="Calibri"/>
        <family val="2"/>
        <scheme val="minor"/>
      </rPr>
      <t xml:space="preserve">Enter amount of maps that each employee type will work with. Total of this column may exceed total number of maps processed as an Intern may scan one map, but a Technician cataloged it. 
</t>
    </r>
    <r>
      <rPr>
        <b/>
        <vertAlign val="superscript"/>
        <sz val="10"/>
        <color theme="1"/>
        <rFont val="Calibri"/>
        <family val="2"/>
        <scheme val="minor"/>
      </rPr>
      <t xml:space="preserve">3 </t>
    </r>
    <r>
      <rPr>
        <b/>
        <sz val="10"/>
        <color theme="1"/>
        <rFont val="Calibri"/>
        <family val="2"/>
        <scheme val="minor"/>
      </rPr>
      <t xml:space="preserve">Applicant may request to work with a specific map collection, but DEP will assigned actual maps to be worked with depending on available inventories of maps. If Applicant has their own map collection or control of a map collection they are requesting funds to process, specify here.
Enter all times in 15 minute (0.25 hour) increments. Use the Map Scanning work type only for time directly involving the scanning of maps. Use the Cataloging work type only for time directly involving the recording of map metadata and entering it into PHUMMIS.  Use the Quality Control (Q/C) Procressing work type only for time reviewing and correcting the Map Scanning and Cataloging work of others.  Use the Training work type only for time giving or recieving training on how to perform Map Scanning and Cataloging work. Use the Administrative work type only for time of direct management, supervision, and other costs associated with a Project Category.  Examples of Administrative work include; invoicing, reporting, general communications between the grantee and DEP, time keeping, and equipment calibration and cleaning. </t>
    </r>
  </si>
  <si>
    <t>Indircect Cost Rate:</t>
  </si>
  <si>
    <t xml:space="preserve">Indirect Cost: </t>
  </si>
  <si>
    <t>Total Extended Cost with Indirects:</t>
  </si>
  <si>
    <t>Estimated Total Cost per Map Processed:</t>
  </si>
  <si>
    <t>Estimated Total Cost per Map Processed (Georeferenced):</t>
  </si>
  <si>
    <r>
      <t>Number of Maps Evaluated</t>
    </r>
    <r>
      <rPr>
        <vertAlign val="superscript"/>
        <sz val="11"/>
        <color theme="1"/>
        <rFont val="Calibri"/>
        <family val="2"/>
        <scheme val="minor"/>
      </rPr>
      <t>2</t>
    </r>
  </si>
  <si>
    <r>
      <t>Number of Maps Georeferenced</t>
    </r>
    <r>
      <rPr>
        <vertAlign val="superscript"/>
        <sz val="11"/>
        <color theme="1"/>
        <rFont val="Calibri"/>
        <family val="2"/>
        <scheme val="minor"/>
      </rPr>
      <t>2</t>
    </r>
  </si>
  <si>
    <r>
      <rPr>
        <b/>
        <vertAlign val="superscript"/>
        <sz val="10"/>
        <color theme="1"/>
        <rFont val="Calibri"/>
        <family val="2"/>
        <scheme val="minor"/>
      </rPr>
      <t>1</t>
    </r>
    <r>
      <rPr>
        <b/>
        <sz val="10"/>
        <color theme="1"/>
        <rFont val="Calibri"/>
        <family val="2"/>
        <scheme val="minor"/>
      </rPr>
      <t xml:space="preserve">Enter all times in 15 minute (0.25 hour) increments on a per map basis. 
</t>
    </r>
    <r>
      <rPr>
        <b/>
        <vertAlign val="superscript"/>
        <sz val="10"/>
        <color theme="1"/>
        <rFont val="Calibri"/>
        <family val="2"/>
        <scheme val="minor"/>
      </rPr>
      <t>2</t>
    </r>
    <r>
      <rPr>
        <b/>
        <sz val="10"/>
        <color theme="1"/>
        <rFont val="Calibri"/>
        <family val="2"/>
        <scheme val="minor"/>
      </rPr>
      <t xml:space="preserve">Enter amount of maps that each employee type will work with. Total of this column may exceed total number of maps processed as an Intern may georeference one map, but a Technician performed quality control on it. 
</t>
    </r>
    <r>
      <rPr>
        <b/>
        <vertAlign val="superscript"/>
        <sz val="10"/>
        <color theme="1"/>
        <rFont val="Calibri"/>
        <family val="2"/>
        <scheme val="minor"/>
      </rPr>
      <t>3</t>
    </r>
    <r>
      <rPr>
        <b/>
        <sz val="10"/>
        <color theme="1"/>
        <rFont val="Calibri"/>
        <family val="2"/>
        <scheme val="minor"/>
      </rPr>
      <t xml:space="preserve"> Applicant may request to work with a specific map collection, but DEP will assigned actual maps to be worked with depending on available inventories of maps. If Applicant has their own map collection or control of a map collection they are requesting funds to process, specify here.
Enter all times in 15 minute (0.25 hour) increments. Use the Map Evaluation work type only for time reviewing maps to determine whether they have enough surface features on them in order to be georeferenced. Use the Georeferencing work type only for time directly georeferencing the mine maps.  Use the Quality Control (Q/C) Procressing work type only for time reviewing and correcting the Georeferencing work of others.  Use the Training work type only for time giving or recieving training on how to perform Georeferencing work. Use the Administrative work type only for time of management, supervision and other costs associated with a Project Category.  Examples of Administrative work include; invoicing, reporting, general communications between the grantee and DEP, time keeping, and equipment calibration and cleaning.   Note: Computing time of computers while a person is not interfacing with the computer (e.g. using software to compress TIFFs to MrSIDs) is non-billable time. </t>
    </r>
  </si>
  <si>
    <t xml:space="preserve">Values can only be entered into fields highlighted in yellow. Enter all 'Wages per Hour' and 'Benefit Costs per Hour' for each employee type and the Indirect Cost Rate on this page. Anticipate the average wages over the grant period.  On subsequent pages, enter estimated time and target number of items to be completed in each Project Category. Enter  Equipment Cost and Travel Expenses on relative pages. Summary sheet and all other fields will be calculated and auto-populated with spreadsheet formulas, however it is the Applicant's responsibility to check the accuracy of each field. Applications with with incorrect calculations in their budget documents may be rejected. See the Detailed Budget Instructions  provided at www.paMSI.org/MMG.html for further information. 
NOTE: Indirect Cost Rate can not exceed 45%.
</t>
  </si>
  <si>
    <t>Estimated Square Miles of Spatial Extent:</t>
  </si>
  <si>
    <r>
      <t>Total Hours over Grant  Period  Worked</t>
    </r>
    <r>
      <rPr>
        <vertAlign val="superscript"/>
        <sz val="11"/>
        <color theme="1"/>
        <rFont val="Calibri"/>
        <family val="2"/>
        <scheme val="minor"/>
      </rPr>
      <t>1</t>
    </r>
  </si>
  <si>
    <t>Map Compilation
(e.g. Build Mosaic)</t>
  </si>
  <si>
    <r>
      <t>Specify Spatial Extent to be Processed</t>
    </r>
    <r>
      <rPr>
        <b/>
        <vertAlign val="superscript"/>
        <sz val="11"/>
        <color theme="1"/>
        <rFont val="Calibri"/>
        <family val="2"/>
        <scheme val="minor"/>
      </rPr>
      <t>2</t>
    </r>
    <r>
      <rPr>
        <b/>
        <sz val="11"/>
        <color theme="1"/>
        <rFont val="Calibri"/>
        <family val="2"/>
        <scheme val="minor"/>
      </rPr>
      <t>:</t>
    </r>
  </si>
  <si>
    <t>Determining the "best" maps in a spatail extent to use for vectorization, vectorizing features on georeferenced mine maps, performing quality control, and updating PHUMMIS database.</t>
  </si>
  <si>
    <r>
      <rPr>
        <b/>
        <vertAlign val="superscript"/>
        <sz val="10"/>
        <color theme="1"/>
        <rFont val="Calibri"/>
        <family val="2"/>
        <scheme val="minor"/>
      </rPr>
      <t>1</t>
    </r>
    <r>
      <rPr>
        <b/>
        <sz val="10"/>
        <color theme="1"/>
        <rFont val="Calibri"/>
        <family val="2"/>
        <scheme val="minor"/>
      </rPr>
      <t xml:space="preserve">Enter all times in 15 minute (0.25 hour) increments for the entire length of the grant period. 
</t>
    </r>
    <r>
      <rPr>
        <b/>
        <vertAlign val="superscript"/>
        <sz val="10"/>
        <color theme="1"/>
        <rFont val="Calibri"/>
        <family val="2"/>
        <scheme val="minor"/>
      </rPr>
      <t>2</t>
    </r>
    <r>
      <rPr>
        <b/>
        <sz val="10"/>
        <color theme="1"/>
        <rFont val="Calibri"/>
        <family val="2"/>
        <scheme val="minor"/>
      </rPr>
      <t>Applicant may request to work within a specific spatial extent, but DEP will assigned actual spatial extent to be worked with depending on available inventories of maps. 
Enter all times in 15 minute (0.25 hour) increments. Use the Map Evaluation work type only for time reviewing maps in a given spatial extent and choosing the "best" ones to be vectorized. Use the Map Compilation work type only for time organizing the "best" chosen maps and preparing for their vectorization in a GIS (e.g. the time to build a mosaic dataset and adjust each maps viewable footprint in GIS).  Use the Vectorizing work type only for time directly vectorizing features on the mine maps.  Use the Quality Control (Q/C) Procressing work type only for time reviewing and correcting the Vectorizing work of others.  Use the Training work type only for time giving or recieving training on how to perform Vectorizing work. Use the Administrative work type only for time of management, supervision and other costs associated with a Project Category.  Examples of Administrative work include; invoicing, reporting, general communications between the grantee and DEP, time keeping, and equipment calibration and cleaning.</t>
    </r>
  </si>
  <si>
    <t xml:space="preserve">Applicants should plan appropriately for the cost of traveling to business meetings and map/ equipment transport relative to Mine Map Grant work. </t>
  </si>
  <si>
    <t>Total Cost</t>
  </si>
  <si>
    <t>Total Travel Costs:</t>
  </si>
  <si>
    <t xml:space="preserve">Travel expenses incurred under the MMG are reimbursed according to the provisions of the Commonwealth Travel Manual. Only the travel cost of traveling to business meetings and map/equipment transportation related to the MMG will be covered. All travel costs must be pre-approved by DEP before travel occurs, cost inclusion in this Budget Detail Form of the MMG Application does not constitute pre-approval.
NOTE: The Mine Map Grant Program will no longer cover the cost of conference attendance fees. 
</t>
  </si>
  <si>
    <r>
      <t>Items Proposed to be Processed</t>
    </r>
    <r>
      <rPr>
        <vertAlign val="superscript"/>
        <sz val="11"/>
        <color theme="1"/>
        <rFont val="Calibri"/>
        <family val="2"/>
        <scheme val="minor"/>
      </rPr>
      <t>3</t>
    </r>
  </si>
  <si>
    <r>
      <t>Training</t>
    </r>
    <r>
      <rPr>
        <vertAlign val="superscript"/>
        <sz val="11"/>
        <color theme="1"/>
        <rFont val="Calibri"/>
        <family val="2"/>
        <scheme val="minor"/>
      </rPr>
      <t>1</t>
    </r>
  </si>
  <si>
    <r>
      <t>Administrative</t>
    </r>
    <r>
      <rPr>
        <vertAlign val="superscript"/>
        <sz val="11"/>
        <color theme="1"/>
        <rFont val="Calibri"/>
        <family val="2"/>
        <scheme val="minor"/>
      </rPr>
      <t>1</t>
    </r>
  </si>
  <si>
    <t>Total Administrative &amp; Training Cost:</t>
  </si>
  <si>
    <r>
      <rPr>
        <vertAlign val="superscript"/>
        <sz val="10"/>
        <color theme="1"/>
        <rFont val="Calibri"/>
        <family val="2"/>
        <scheme val="minor"/>
      </rPr>
      <t>2</t>
    </r>
    <r>
      <rPr>
        <sz val="10"/>
        <color theme="1"/>
        <rFont val="Calibri"/>
        <family val="2"/>
        <scheme val="minor"/>
      </rPr>
      <t>Equipment, Supplies, and Materials Cost may not exceed 20 percent of the total amount of the grant request.</t>
    </r>
  </si>
  <si>
    <r>
      <t>Equipment, Supplies, and Materials</t>
    </r>
    <r>
      <rPr>
        <vertAlign val="superscript"/>
        <sz val="11"/>
        <color theme="1"/>
        <rFont val="Calibri"/>
        <family val="2"/>
        <scheme val="minor"/>
      </rPr>
      <t>2</t>
    </r>
  </si>
  <si>
    <t>Scanning      Mine   Maps</t>
  </si>
  <si>
    <t>Georeference Mine   Maps</t>
  </si>
  <si>
    <t>Vectorize    Mine   Maps</t>
  </si>
  <si>
    <r>
      <rPr>
        <vertAlign val="superscript"/>
        <sz val="10"/>
        <color theme="1"/>
        <rFont val="Calibri"/>
        <family val="2"/>
        <scheme val="minor"/>
      </rPr>
      <t>3</t>
    </r>
    <r>
      <rPr>
        <sz val="10"/>
        <color theme="1"/>
        <rFont val="Calibri"/>
        <family val="2"/>
        <scheme val="minor"/>
      </rPr>
      <t xml:space="preserve">For Vectorize Mine Maps, Items refer to the approximate spatial extent of a 7.5' Quadrangle or 56 square miles per coal seam. </t>
    </r>
  </si>
  <si>
    <t>300 total hours per spatial extent equivalent of a 7.5' Quadrangles (~56 squared miles)  per predominate coal seam.  Suggested budgeting of 45% of the time to evalute and compile which maps are "best" for a given area (eliminating duplicate mapping), 45% of the time to vectorize features, and 10% performing quality control.</t>
  </si>
  <si>
    <t>Estimated Total Cost per 7.5' Quadrangles spatial extent equivalent (~56 sq miles) per seam:</t>
  </si>
  <si>
    <r>
      <rPr>
        <vertAlign val="superscript"/>
        <sz val="10"/>
        <color theme="1"/>
        <rFont val="Calibri"/>
        <family val="2"/>
        <scheme val="minor"/>
      </rPr>
      <t xml:space="preserve">1 </t>
    </r>
    <r>
      <rPr>
        <sz val="10"/>
        <color theme="1"/>
        <rFont val="Calibri"/>
        <family val="2"/>
        <scheme val="minor"/>
      </rPr>
      <t>Total Administrative Cost (including Training) may not exceed 15 percent of the total amount of the grant request.</t>
    </r>
  </si>
  <si>
    <t xml:space="preserve"> # of Predominant Coal Seams in Spatial Extent: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</si>
</sst>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quot;$&quot;#,##0.00"/>
    <numFmt numFmtId="165" formatCode="0.0%"/>
    <numFmt numFmtId="166" formatCode="&quot;$&quot;#,##0.0000"/>
    <numFmt numFmtId="167" formatCode="0.0"/>
  </numFmts>
  <fonts count="13" x14ac:knownFonts="1">
    <font>
      <sz val="11"/>
      <color theme="1"/>
      <name val="Calibri"/>
      <family val="2"/>
      <scheme val="minor"/>
    </font>
    <font>
      <b/>
      <sz val="11"/>
      <color theme="1"/>
      <name val="Calibri"/>
      <family val="2"/>
      <scheme val="minor"/>
    </font>
    <font>
      <b/>
      <sz val="12"/>
      <color theme="1"/>
      <name val="Calibri"/>
      <family val="2"/>
      <scheme val="minor"/>
    </font>
    <font>
      <b/>
      <sz val="12"/>
      <name val="Calibri"/>
      <family val="2"/>
      <scheme val="minor"/>
    </font>
    <font>
      <sz val="10"/>
      <color theme="1"/>
      <name val="Calibri"/>
      <family val="2"/>
      <scheme val="minor"/>
    </font>
    <font>
      <b/>
      <sz val="10"/>
      <color theme="1"/>
      <name val="Calibri"/>
      <family val="2"/>
      <scheme val="minor"/>
    </font>
    <font>
      <sz val="12"/>
      <color theme="1"/>
      <name val="Calibri"/>
      <family val="2"/>
      <scheme val="minor"/>
    </font>
    <font>
      <b/>
      <sz val="11"/>
      <name val="Calibri"/>
      <family val="2"/>
      <scheme val="minor"/>
    </font>
    <font>
      <b/>
      <vertAlign val="superscript"/>
      <sz val="11"/>
      <color theme="1"/>
      <name val="Calibri"/>
      <family val="2"/>
      <scheme val="minor"/>
    </font>
    <font>
      <sz val="12"/>
      <name val="Calibri"/>
      <family val="2"/>
      <scheme val="minor"/>
    </font>
    <font>
      <vertAlign val="superscript"/>
      <sz val="11"/>
      <color theme="1"/>
      <name val="Calibri"/>
      <family val="2"/>
      <scheme val="minor"/>
    </font>
    <font>
      <b/>
      <vertAlign val="superscript"/>
      <sz val="10"/>
      <color theme="1"/>
      <name val="Calibri"/>
      <family val="2"/>
      <scheme val="minor"/>
    </font>
    <font>
      <vertAlign val="superscript"/>
      <sz val="10"/>
      <color theme="1"/>
      <name val="Calibri"/>
      <family val="2"/>
      <scheme val="minor"/>
    </font>
  </fonts>
  <fills count="4">
    <fill>
      <patternFill patternType="none"/>
    </fill>
    <fill>
      <patternFill patternType="gray125"/>
    </fill>
    <fill>
      <patternFill patternType="solid">
        <fgColor rgb="FFFFFFCC"/>
        <bgColor indexed="64"/>
      </patternFill>
    </fill>
    <fill>
      <patternFill patternType="solid">
        <fgColor theme="0" tint="-0.14999847407452621"/>
        <bgColor indexed="64"/>
      </patternFill>
    </fill>
  </fills>
  <borders count="3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thin">
        <color indexed="64"/>
      </top>
      <bottom/>
      <diagonal/>
    </border>
    <border>
      <left/>
      <right/>
      <top style="medium">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medium">
        <color indexed="64"/>
      </right>
      <top style="medium">
        <color indexed="64"/>
      </top>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s>
  <cellStyleXfs count="1">
    <xf numFmtId="0" fontId="0" fillId="0" borderId="0"/>
  </cellStyleXfs>
  <cellXfs count="283">
    <xf numFmtId="0" fontId="0" fillId="0" borderId="0" xfId="0"/>
    <xf numFmtId="164" fontId="0" fillId="2" borderId="6" xfId="0" applyNumberFormat="1" applyFill="1" applyBorder="1" applyAlignment="1" applyProtection="1">
      <alignment horizontal="right"/>
      <protection locked="0"/>
    </xf>
    <xf numFmtId="164" fontId="0" fillId="2" borderId="6" xfId="0" applyNumberFormat="1" applyFill="1" applyBorder="1" applyProtection="1">
      <protection locked="0"/>
    </xf>
    <xf numFmtId="164" fontId="0" fillId="2" borderId="13" xfId="0" applyNumberFormat="1" applyFill="1" applyBorder="1" applyAlignment="1" applyProtection="1">
      <alignment horizontal="right"/>
      <protection locked="0"/>
    </xf>
    <xf numFmtId="164" fontId="0" fillId="2" borderId="13" xfId="0" applyNumberFormat="1" applyFill="1" applyBorder="1" applyProtection="1">
      <protection locked="0"/>
    </xf>
    <xf numFmtId="4" fontId="0" fillId="2" borderId="21" xfId="0" applyNumberFormat="1" applyFill="1" applyBorder="1" applyAlignment="1" applyProtection="1">
      <alignment horizontal="center"/>
      <protection locked="0"/>
    </xf>
    <xf numFmtId="164" fontId="0" fillId="2" borderId="8" xfId="0" applyNumberFormat="1" applyFill="1" applyBorder="1" applyAlignment="1" applyProtection="1">
      <alignment horizontal="right"/>
      <protection locked="0"/>
    </xf>
    <xf numFmtId="164" fontId="0" fillId="2" borderId="8" xfId="0" applyNumberFormat="1" applyFill="1" applyBorder="1" applyProtection="1">
      <protection locked="0"/>
    </xf>
    <xf numFmtId="0" fontId="0" fillId="2" borderId="19" xfId="0" applyFill="1" applyBorder="1" applyProtection="1">
      <protection locked="0"/>
    </xf>
    <xf numFmtId="0" fontId="0" fillId="2" borderId="26" xfId="0" applyFill="1" applyBorder="1" applyProtection="1">
      <protection locked="0"/>
    </xf>
    <xf numFmtId="0" fontId="6" fillId="0" borderId="0" xfId="0" applyFont="1" applyAlignment="1" applyProtection="1">
      <alignment horizontal="center"/>
    </xf>
    <xf numFmtId="0" fontId="2" fillId="0" borderId="0" xfId="0" applyFont="1" applyAlignment="1" applyProtection="1">
      <alignment horizontal="left" vertical="top"/>
    </xf>
    <xf numFmtId="0" fontId="1" fillId="0" borderId="5" xfId="0" applyFont="1" applyBorder="1" applyProtection="1"/>
    <xf numFmtId="164" fontId="0" fillId="0" borderId="22" xfId="0" applyNumberFormat="1" applyFont="1" applyBorder="1" applyAlignment="1" applyProtection="1">
      <alignment horizontal="right" wrapText="1"/>
    </xf>
    <xf numFmtId="2" fontId="0" fillId="0" borderId="0" xfId="0" applyNumberFormat="1" applyBorder="1" applyProtection="1"/>
    <xf numFmtId="2" fontId="0" fillId="0" borderId="0" xfId="0" applyNumberFormat="1" applyFont="1" applyBorder="1" applyAlignment="1" applyProtection="1">
      <alignment horizontal="right"/>
    </xf>
    <xf numFmtId="2" fontId="1" fillId="0" borderId="0" xfId="0" applyNumberFormat="1" applyFont="1" applyBorder="1" applyAlignment="1" applyProtection="1">
      <alignment horizontal="right"/>
    </xf>
    <xf numFmtId="164" fontId="0" fillId="0" borderId="0" xfId="0" applyNumberFormat="1" applyBorder="1" applyAlignment="1" applyProtection="1">
      <alignment horizontal="right" wrapText="1"/>
    </xf>
    <xf numFmtId="0" fontId="0" fillId="0" borderId="0" xfId="0" applyFill="1" applyBorder="1" applyAlignment="1" applyProtection="1">
      <alignment wrapText="1"/>
    </xf>
    <xf numFmtId="2" fontId="0" fillId="0" borderId="0" xfId="0" applyNumberFormat="1" applyFont="1" applyFill="1" applyBorder="1" applyAlignment="1" applyProtection="1">
      <alignment horizontal="left"/>
    </xf>
    <xf numFmtId="164" fontId="1" fillId="0" borderId="0" xfId="0" applyNumberFormat="1" applyFont="1" applyFill="1" applyBorder="1" applyAlignment="1" applyProtection="1">
      <alignment horizontal="left" wrapText="1"/>
    </xf>
    <xf numFmtId="0" fontId="0" fillId="0" borderId="0" xfId="0" applyFont="1" applyFill="1" applyBorder="1" applyAlignment="1" applyProtection="1">
      <alignment horizontal="left"/>
    </xf>
    <xf numFmtId="164" fontId="0" fillId="0" borderId="0" xfId="0" applyNumberFormat="1" applyFont="1" applyFill="1" applyBorder="1" applyAlignment="1" applyProtection="1">
      <alignment horizontal="left" wrapText="1"/>
    </xf>
    <xf numFmtId="0" fontId="0" fillId="0" borderId="0" xfId="0" applyFont="1" applyAlignment="1" applyProtection="1">
      <alignment horizontal="left"/>
    </xf>
    <xf numFmtId="0" fontId="0" fillId="0" borderId="0" xfId="0" applyFont="1" applyProtection="1"/>
    <xf numFmtId="2" fontId="0" fillId="0" borderId="0" xfId="0" applyNumberFormat="1" applyFont="1" applyFill="1" applyBorder="1" applyAlignment="1" applyProtection="1">
      <alignment wrapText="1"/>
    </xf>
    <xf numFmtId="2" fontId="0" fillId="0" borderId="0" xfId="0" applyNumberFormat="1" applyFont="1" applyFill="1" applyBorder="1" applyAlignment="1" applyProtection="1"/>
    <xf numFmtId="0" fontId="0" fillId="0" borderId="0" xfId="0" applyFont="1" applyFill="1" applyBorder="1" applyAlignment="1" applyProtection="1"/>
    <xf numFmtId="164" fontId="0" fillId="0" borderId="0" xfId="0" applyNumberFormat="1" applyFont="1" applyFill="1" applyBorder="1" applyAlignment="1" applyProtection="1">
      <alignment wrapText="1"/>
    </xf>
    <xf numFmtId="0" fontId="1" fillId="0" borderId="0" xfId="0" applyFont="1" applyFill="1" applyBorder="1" applyAlignment="1" applyProtection="1"/>
    <xf numFmtId="2" fontId="1" fillId="0" borderId="0" xfId="0" applyNumberFormat="1" applyFont="1" applyFill="1" applyBorder="1" applyAlignment="1" applyProtection="1"/>
    <xf numFmtId="164" fontId="1" fillId="0" borderId="0" xfId="0" applyNumberFormat="1" applyFont="1" applyFill="1" applyBorder="1" applyAlignment="1" applyProtection="1">
      <alignment wrapText="1"/>
    </xf>
    <xf numFmtId="0" fontId="1" fillId="0" borderId="0" xfId="0" applyFont="1" applyBorder="1" applyAlignment="1" applyProtection="1"/>
    <xf numFmtId="0" fontId="1" fillId="0" borderId="23" xfId="0" applyFont="1" applyFill="1" applyBorder="1" applyAlignment="1" applyProtection="1">
      <alignment horizontal="left"/>
    </xf>
    <xf numFmtId="0" fontId="5" fillId="0" borderId="0" xfId="0" applyFont="1" applyBorder="1" applyAlignment="1" applyProtection="1">
      <alignment vertical="top" wrapText="1"/>
    </xf>
    <xf numFmtId="0" fontId="0" fillId="0" borderId="11" xfId="0" applyBorder="1" applyAlignment="1" applyProtection="1">
      <alignment horizontal="center"/>
    </xf>
    <xf numFmtId="0" fontId="9" fillId="0" borderId="11" xfId="0" applyFont="1" applyBorder="1" applyAlignment="1" applyProtection="1">
      <alignment horizontal="center"/>
    </xf>
    <xf numFmtId="164" fontId="1" fillId="0" borderId="0" xfId="0" applyNumberFormat="1" applyFont="1" applyBorder="1" applyAlignment="1" applyProtection="1">
      <alignment horizontal="center"/>
    </xf>
    <xf numFmtId="0" fontId="3" fillId="0" borderId="7" xfId="0" applyFont="1" applyBorder="1" applyAlignment="1" applyProtection="1">
      <alignment horizontal="center"/>
    </xf>
    <xf numFmtId="164" fontId="1" fillId="0" borderId="16" xfId="0" applyNumberFormat="1" applyFont="1" applyBorder="1" applyAlignment="1" applyProtection="1">
      <alignment horizontal="center"/>
    </xf>
    <xf numFmtId="164" fontId="0" fillId="0" borderId="0" xfId="0" applyNumberFormat="1" applyFill="1" applyBorder="1" applyAlignment="1" applyProtection="1">
      <alignment horizontal="center"/>
    </xf>
    <xf numFmtId="0" fontId="3" fillId="0" borderId="0" xfId="0" applyFont="1" applyFill="1" applyBorder="1" applyAlignment="1" applyProtection="1">
      <alignment horizontal="left"/>
    </xf>
    <xf numFmtId="164" fontId="1" fillId="0" borderId="0" xfId="0" applyNumberFormat="1" applyFont="1" applyFill="1" applyBorder="1" applyAlignment="1" applyProtection="1">
      <alignment horizontal="center"/>
    </xf>
    <xf numFmtId="0" fontId="2" fillId="0" borderId="0" xfId="0" applyFont="1" applyFill="1" applyBorder="1" applyAlignment="1" applyProtection="1">
      <alignment horizontal="left"/>
    </xf>
    <xf numFmtId="0" fontId="0" fillId="0" borderId="1" xfId="0" applyFill="1" applyBorder="1" applyProtection="1"/>
    <xf numFmtId="49" fontId="0" fillId="0" borderId="0" xfId="0" applyNumberFormat="1" applyFill="1" applyBorder="1" applyAlignment="1" applyProtection="1">
      <alignment horizontal="left" indent="3"/>
    </xf>
    <xf numFmtId="2" fontId="0" fillId="2" borderId="1" xfId="0" applyNumberFormat="1" applyFont="1" applyFill="1" applyBorder="1" applyAlignment="1" applyProtection="1">
      <alignment horizontal="right"/>
      <protection locked="0"/>
    </xf>
    <xf numFmtId="2" fontId="0" fillId="2" borderId="21" xfId="0" applyNumberFormat="1" applyFont="1" applyFill="1" applyBorder="1" applyAlignment="1" applyProtection="1">
      <alignment horizontal="right"/>
      <protection locked="0"/>
    </xf>
    <xf numFmtId="1" fontId="0" fillId="2" borderId="1" xfId="0" applyNumberFormat="1" applyFill="1" applyBorder="1" applyProtection="1">
      <protection locked="0"/>
    </xf>
    <xf numFmtId="0" fontId="0" fillId="0" borderId="0" xfId="0" applyProtection="1"/>
    <xf numFmtId="0" fontId="0" fillId="0" borderId="0" xfId="0" applyAlignment="1" applyProtection="1">
      <alignment horizontal="center"/>
    </xf>
    <xf numFmtId="0" fontId="0" fillId="0" borderId="0" xfId="0" applyFill="1" applyBorder="1" applyAlignment="1" applyProtection="1">
      <alignment horizontal="center"/>
    </xf>
    <xf numFmtId="0" fontId="0" fillId="0" borderId="0" xfId="0" applyFill="1" applyBorder="1" applyProtection="1"/>
    <xf numFmtId="49" fontId="1" fillId="0" borderId="0" xfId="0" applyNumberFormat="1" applyFont="1" applyFill="1" applyBorder="1" applyAlignment="1" applyProtection="1">
      <alignment horizontal="left"/>
    </xf>
    <xf numFmtId="0" fontId="0" fillId="0" borderId="0" xfId="0" applyFill="1" applyBorder="1" applyAlignment="1" applyProtection="1">
      <alignment horizontal="left"/>
    </xf>
    <xf numFmtId="1" fontId="0" fillId="2" borderId="1" xfId="0" applyNumberFormat="1" applyFont="1" applyFill="1" applyBorder="1" applyAlignment="1" applyProtection="1">
      <alignment horizontal="right"/>
      <protection locked="0"/>
    </xf>
    <xf numFmtId="14" fontId="0" fillId="0" borderId="0" xfId="0" applyNumberFormat="1" applyFill="1" applyBorder="1" applyAlignment="1" applyProtection="1">
      <alignment horizontal="center"/>
    </xf>
    <xf numFmtId="0" fontId="0" fillId="0" borderId="0" xfId="0" applyFill="1" applyBorder="1" applyAlignment="1" applyProtection="1">
      <alignment horizontal="center" wrapText="1"/>
    </xf>
    <xf numFmtId="0" fontId="0" fillId="0" borderId="0" xfId="0" applyFill="1" applyBorder="1" applyAlignment="1" applyProtection="1">
      <alignment horizontal="left" indent="2"/>
    </xf>
    <xf numFmtId="0" fontId="2" fillId="0" borderId="0" xfId="0" applyFont="1" applyAlignment="1" applyProtection="1">
      <alignment horizontal="left"/>
    </xf>
    <xf numFmtId="0" fontId="1" fillId="0" borderId="0" xfId="0" applyFont="1" applyAlignment="1" applyProtection="1">
      <alignment horizontal="left"/>
    </xf>
    <xf numFmtId="0" fontId="1" fillId="0" borderId="0" xfId="0" applyFont="1" applyAlignment="1" applyProtection="1">
      <alignment horizontal="right"/>
    </xf>
    <xf numFmtId="49" fontId="2" fillId="0" borderId="0" xfId="0" applyNumberFormat="1" applyFont="1" applyAlignment="1" applyProtection="1">
      <alignment horizontal="left" vertical="top"/>
    </xf>
    <xf numFmtId="0" fontId="0" fillId="0" borderId="0" xfId="0" applyAlignment="1" applyProtection="1">
      <alignment horizontal="left"/>
    </xf>
    <xf numFmtId="0" fontId="0" fillId="0" borderId="0" xfId="0" applyAlignment="1" applyProtection="1"/>
    <xf numFmtId="0" fontId="3" fillId="0" borderId="0" xfId="0" applyFont="1" applyAlignment="1" applyProtection="1">
      <alignment horizontal="left"/>
    </xf>
    <xf numFmtId="0" fontId="1" fillId="0" borderId="0" xfId="0" applyFont="1" applyProtection="1"/>
    <xf numFmtId="0" fontId="1" fillId="0" borderId="0" xfId="0" applyFont="1" applyBorder="1" applyAlignment="1" applyProtection="1">
      <alignment horizontal="right"/>
    </xf>
    <xf numFmtId="164" fontId="0" fillId="0" borderId="0" xfId="0" applyNumberFormat="1" applyBorder="1" applyAlignment="1" applyProtection="1">
      <alignment horizontal="center"/>
    </xf>
    <xf numFmtId="2" fontId="0" fillId="0" borderId="0" xfId="0" applyNumberFormat="1" applyBorder="1" applyAlignment="1" applyProtection="1">
      <alignment horizontal="center"/>
    </xf>
    <xf numFmtId="0" fontId="4" fillId="0" borderId="0" xfId="0" applyFont="1" applyBorder="1" applyAlignment="1" applyProtection="1">
      <alignment horizontal="left"/>
    </xf>
    <xf numFmtId="0" fontId="0" fillId="0" borderId="0" xfId="0" applyBorder="1" applyProtection="1"/>
    <xf numFmtId="0" fontId="0" fillId="0" borderId="0" xfId="0" applyFont="1" applyBorder="1" applyProtection="1"/>
    <xf numFmtId="0" fontId="0" fillId="0" borderId="0" xfId="0" applyFont="1" applyBorder="1" applyAlignment="1" applyProtection="1">
      <alignment horizontal="center"/>
    </xf>
    <xf numFmtId="2" fontId="0" fillId="0" borderId="0" xfId="0" applyNumberFormat="1" applyFont="1" applyBorder="1" applyAlignment="1" applyProtection="1">
      <alignment horizontal="center"/>
    </xf>
    <xf numFmtId="0" fontId="0" fillId="0" borderId="6" xfId="0" applyFont="1" applyBorder="1" applyAlignment="1" applyProtection="1">
      <alignment horizontal="center" textRotation="90" wrapText="1"/>
    </xf>
    <xf numFmtId="0" fontId="5" fillId="0" borderId="0" xfId="0" applyFont="1" applyBorder="1" applyAlignment="1" applyProtection="1">
      <alignment horizontal="left"/>
    </xf>
    <xf numFmtId="0" fontId="0" fillId="0" borderId="0" xfId="0" applyFont="1" applyBorder="1" applyAlignment="1" applyProtection="1">
      <alignment horizontal="center" textRotation="90"/>
    </xf>
    <xf numFmtId="0" fontId="1" fillId="0" borderId="0" xfId="0" applyFont="1" applyBorder="1" applyProtection="1"/>
    <xf numFmtId="0" fontId="0" fillId="0" borderId="11" xfId="0" applyFont="1" applyBorder="1" applyProtection="1"/>
    <xf numFmtId="2" fontId="0" fillId="0" borderId="1" xfId="0" applyNumberFormat="1" applyFont="1" applyFill="1" applyBorder="1" applyAlignment="1" applyProtection="1">
      <alignment horizontal="right"/>
    </xf>
    <xf numFmtId="2" fontId="0" fillId="0" borderId="1" xfId="0" applyNumberFormat="1" applyFont="1" applyBorder="1" applyAlignment="1" applyProtection="1">
      <alignment horizontal="right"/>
    </xf>
    <xf numFmtId="164" fontId="0" fillId="0" borderId="10" xfId="0" applyNumberFormat="1" applyFont="1" applyBorder="1" applyAlignment="1" applyProtection="1">
      <alignment horizontal="right" wrapText="1"/>
    </xf>
    <xf numFmtId="0" fontId="0" fillId="0" borderId="11" xfId="0" applyFont="1" applyFill="1" applyBorder="1" applyProtection="1"/>
    <xf numFmtId="0" fontId="0" fillId="0" borderId="20" xfId="0" applyFont="1" applyBorder="1" applyProtection="1"/>
    <xf numFmtId="2" fontId="0" fillId="0" borderId="21" xfId="0" applyNumberFormat="1" applyFont="1" applyFill="1" applyBorder="1" applyAlignment="1" applyProtection="1">
      <alignment horizontal="right"/>
    </xf>
    <xf numFmtId="2" fontId="0" fillId="0" borderId="21" xfId="0" applyNumberFormat="1" applyFont="1" applyBorder="1" applyAlignment="1" applyProtection="1">
      <alignment horizontal="right"/>
    </xf>
    <xf numFmtId="2" fontId="1" fillId="0" borderId="15" xfId="0" applyNumberFormat="1" applyFont="1" applyFill="1" applyBorder="1" applyAlignment="1" applyProtection="1">
      <alignment horizontal="right"/>
    </xf>
    <xf numFmtId="2" fontId="1" fillId="0" borderId="15" xfId="0" applyNumberFormat="1" applyFont="1" applyBorder="1" applyAlignment="1" applyProtection="1">
      <alignment horizontal="right"/>
    </xf>
    <xf numFmtId="164" fontId="1" fillId="0" borderId="16" xfId="0" applyNumberFormat="1" applyFont="1" applyBorder="1" applyAlignment="1" applyProtection="1">
      <alignment horizontal="right" wrapText="1"/>
    </xf>
    <xf numFmtId="0" fontId="1" fillId="0" borderId="0" xfId="0" applyFont="1" applyFill="1" applyBorder="1" applyAlignment="1" applyProtection="1">
      <alignment horizontal="right"/>
    </xf>
    <xf numFmtId="164" fontId="1" fillId="0" borderId="0" xfId="0" applyNumberFormat="1" applyFont="1" applyBorder="1" applyAlignment="1" applyProtection="1">
      <alignment horizontal="right" wrapText="1"/>
    </xf>
    <xf numFmtId="0" fontId="2" fillId="0" borderId="0" xfId="0" applyFont="1" applyBorder="1" applyAlignment="1" applyProtection="1">
      <alignment horizontal="left"/>
    </xf>
    <xf numFmtId="0" fontId="0" fillId="0" borderId="0" xfId="0" applyBorder="1" applyAlignment="1" applyProtection="1">
      <alignment horizontal="center"/>
    </xf>
    <xf numFmtId="0" fontId="4" fillId="0" borderId="0" xfId="0" applyFont="1" applyBorder="1" applyAlignment="1" applyProtection="1">
      <alignment horizontal="center"/>
    </xf>
    <xf numFmtId="0" fontId="0" fillId="0" borderId="0" xfId="0" applyBorder="1" applyAlignment="1" applyProtection="1">
      <alignment horizontal="left"/>
    </xf>
    <xf numFmtId="0" fontId="1" fillId="0" borderId="0" xfId="0" applyFont="1" applyAlignment="1" applyProtection="1">
      <alignment horizontal="left" vertical="top" wrapText="1"/>
    </xf>
    <xf numFmtId="2" fontId="1" fillId="0" borderId="0" xfId="0" applyNumberFormat="1" applyFont="1" applyFill="1" applyBorder="1" applyAlignment="1" applyProtection="1">
      <alignment horizontal="right"/>
    </xf>
    <xf numFmtId="0" fontId="1" fillId="0" borderId="23" xfId="0" applyFont="1" applyFill="1" applyBorder="1" applyProtection="1"/>
    <xf numFmtId="2" fontId="0" fillId="0" borderId="0" xfId="0" applyNumberFormat="1" applyFont="1" applyFill="1" applyBorder="1" applyAlignment="1" applyProtection="1">
      <alignment horizontal="right"/>
    </xf>
    <xf numFmtId="164" fontId="1" fillId="0" borderId="0" xfId="0" applyNumberFormat="1" applyFont="1" applyFill="1" applyBorder="1" applyAlignment="1" applyProtection="1">
      <alignment horizontal="right" wrapText="1"/>
    </xf>
    <xf numFmtId="0" fontId="0" fillId="0" borderId="0" xfId="0" applyFill="1" applyProtection="1"/>
    <xf numFmtId="0" fontId="0" fillId="0" borderId="0" xfId="0" applyFont="1" applyFill="1" applyBorder="1" applyAlignment="1" applyProtection="1">
      <alignment wrapText="1"/>
    </xf>
    <xf numFmtId="0" fontId="0" fillId="0" borderId="0" xfId="0" applyFont="1" applyFill="1" applyBorder="1" applyProtection="1"/>
    <xf numFmtId="0" fontId="1" fillId="0" borderId="5" xfId="0" applyFont="1" applyFill="1" applyBorder="1" applyProtection="1"/>
    <xf numFmtId="0" fontId="0" fillId="0" borderId="0" xfId="0" applyFont="1" applyFill="1" applyBorder="1" applyAlignment="1" applyProtection="1">
      <alignment horizontal="right"/>
    </xf>
    <xf numFmtId="0" fontId="1" fillId="0" borderId="0" xfId="0" applyFont="1" applyFill="1" applyBorder="1" applyProtection="1"/>
    <xf numFmtId="2" fontId="1" fillId="3" borderId="18" xfId="0" applyNumberFormat="1" applyFont="1" applyFill="1" applyBorder="1" applyAlignment="1" applyProtection="1">
      <alignment horizontal="right"/>
    </xf>
    <xf numFmtId="2" fontId="0" fillId="3" borderId="18" xfId="0" applyNumberFormat="1" applyFont="1" applyFill="1" applyBorder="1" applyAlignment="1" applyProtection="1">
      <alignment horizontal="right"/>
    </xf>
    <xf numFmtId="2" fontId="0" fillId="3" borderId="24" xfId="0" applyNumberFormat="1" applyFont="1" applyFill="1" applyBorder="1" applyAlignment="1" applyProtection="1">
      <alignment horizontal="right"/>
    </xf>
    <xf numFmtId="2" fontId="0" fillId="0" borderId="0" xfId="0" applyNumberFormat="1" applyFill="1" applyBorder="1" applyAlignment="1" applyProtection="1">
      <alignment horizontal="center"/>
    </xf>
    <xf numFmtId="0" fontId="1" fillId="0" borderId="14" xfId="0" applyFont="1" applyBorder="1" applyProtection="1"/>
    <xf numFmtId="0" fontId="0" fillId="0" borderId="0" xfId="0" applyFill="1" applyAlignment="1" applyProtection="1">
      <alignment horizontal="left"/>
    </xf>
    <xf numFmtId="0" fontId="4" fillId="0" borderId="0" xfId="0" applyFont="1" applyFill="1" applyBorder="1" applyAlignment="1" applyProtection="1">
      <alignment horizontal="left"/>
    </xf>
    <xf numFmtId="0" fontId="1" fillId="0" borderId="0" xfId="0" applyFont="1" applyFill="1" applyAlignment="1" applyProtection="1">
      <alignment horizontal="right"/>
    </xf>
    <xf numFmtId="0" fontId="0" fillId="0" borderId="0" xfId="0" applyFill="1" applyAlignment="1" applyProtection="1">
      <alignment horizontal="center"/>
    </xf>
    <xf numFmtId="0" fontId="7" fillId="0" borderId="0" xfId="0" applyFont="1" applyAlignment="1" applyProtection="1">
      <alignment horizontal="left"/>
    </xf>
    <xf numFmtId="0" fontId="0" fillId="0" borderId="0" xfId="0" applyBorder="1" applyAlignment="1" applyProtection="1">
      <alignment horizontal="right"/>
    </xf>
    <xf numFmtId="0" fontId="1" fillId="0" borderId="14" xfId="0" applyFont="1" applyBorder="1" applyAlignment="1" applyProtection="1">
      <alignment horizontal="left" vertical="center"/>
    </xf>
    <xf numFmtId="0" fontId="1" fillId="0" borderId="15" xfId="0" applyFont="1" applyBorder="1" applyAlignment="1" applyProtection="1">
      <alignment horizontal="center" vertical="center" wrapText="1"/>
    </xf>
    <xf numFmtId="0" fontId="1" fillId="0" borderId="16" xfId="0" applyFont="1" applyBorder="1" applyAlignment="1" applyProtection="1">
      <alignment horizontal="center" vertical="center" wrapText="1"/>
    </xf>
    <xf numFmtId="0" fontId="0" fillId="0" borderId="5" xfId="0" applyBorder="1" applyProtection="1"/>
    <xf numFmtId="164" fontId="0" fillId="0" borderId="6" xfId="0" applyNumberFormat="1" applyFill="1" applyBorder="1" applyAlignment="1" applyProtection="1">
      <alignment horizontal="right"/>
    </xf>
    <xf numFmtId="164" fontId="0" fillId="0" borderId="6" xfId="0" applyNumberFormat="1" applyFill="1" applyBorder="1" applyProtection="1"/>
    <xf numFmtId="164" fontId="0" fillId="0" borderId="7" xfId="0" applyNumberFormat="1" applyBorder="1" applyProtection="1"/>
    <xf numFmtId="0" fontId="0" fillId="0" borderId="19" xfId="0" applyBorder="1" applyProtection="1"/>
    <xf numFmtId="164" fontId="0" fillId="0" borderId="13" xfId="0" applyNumberFormat="1" applyFill="1" applyBorder="1" applyProtection="1"/>
    <xf numFmtId="164" fontId="0" fillId="0" borderId="12" xfId="0" applyNumberFormat="1" applyBorder="1" applyProtection="1"/>
    <xf numFmtId="164" fontId="0" fillId="0" borderId="8" xfId="0" applyNumberFormat="1" applyFill="1" applyBorder="1" applyProtection="1"/>
    <xf numFmtId="164" fontId="0" fillId="0" borderId="9" xfId="0" applyNumberFormat="1" applyBorder="1" applyProtection="1"/>
    <xf numFmtId="164" fontId="0" fillId="0" borderId="0" xfId="0" applyNumberFormat="1" applyFill="1" applyBorder="1" applyAlignment="1" applyProtection="1">
      <alignment horizontal="right"/>
    </xf>
    <xf numFmtId="164" fontId="0" fillId="0" borderId="0" xfId="0" applyNumberFormat="1" applyFill="1" applyBorder="1" applyProtection="1"/>
    <xf numFmtId="164" fontId="0" fillId="0" borderId="0" xfId="0" applyNumberFormat="1" applyBorder="1" applyProtection="1"/>
    <xf numFmtId="0" fontId="0" fillId="0" borderId="0" xfId="0" applyFont="1" applyBorder="1" applyAlignment="1" applyProtection="1">
      <alignment horizontal="left"/>
    </xf>
    <xf numFmtId="0" fontId="1" fillId="0" borderId="0" xfId="0" applyFont="1" applyBorder="1" applyAlignment="1" applyProtection="1">
      <alignment horizontal="center"/>
    </xf>
    <xf numFmtId="0" fontId="1" fillId="0" borderId="0" xfId="0" applyFont="1" applyAlignment="1" applyProtection="1">
      <alignment horizontal="center"/>
    </xf>
    <xf numFmtId="164" fontId="1" fillId="0" borderId="0" xfId="0" applyNumberFormat="1" applyFont="1" applyBorder="1" applyAlignment="1" applyProtection="1">
      <alignment horizontal="right"/>
    </xf>
    <xf numFmtId="4" fontId="0" fillId="0" borderId="17" xfId="0" applyNumberFormat="1" applyFill="1" applyBorder="1" applyAlignment="1" applyProtection="1">
      <alignment horizontal="center"/>
    </xf>
    <xf numFmtId="1" fontId="0" fillId="2" borderId="21" xfId="0" applyNumberFormat="1" applyFont="1" applyFill="1" applyBorder="1" applyAlignment="1" applyProtection="1">
      <alignment horizontal="right"/>
      <protection locked="0"/>
    </xf>
    <xf numFmtId="1" fontId="0" fillId="3" borderId="18" xfId="0" applyNumberFormat="1" applyFont="1" applyFill="1" applyBorder="1" applyAlignment="1" applyProtection="1">
      <alignment horizontal="right"/>
    </xf>
    <xf numFmtId="1" fontId="1" fillId="0" borderId="0" xfId="0" applyNumberFormat="1" applyFont="1" applyFill="1" applyBorder="1" applyAlignment="1" applyProtection="1">
      <alignment horizontal="right"/>
    </xf>
    <xf numFmtId="164" fontId="0" fillId="2" borderId="10" xfId="0" applyNumberFormat="1" applyFill="1" applyBorder="1" applyAlignment="1" applyProtection="1">
      <alignment horizontal="center"/>
      <protection locked="0"/>
    </xf>
    <xf numFmtId="0" fontId="0" fillId="0" borderId="5" xfId="0" applyFont="1" applyBorder="1" applyAlignment="1" applyProtection="1">
      <alignment horizontal="center"/>
    </xf>
    <xf numFmtId="0" fontId="1" fillId="0" borderId="0" xfId="0" applyFont="1" applyFill="1" applyBorder="1" applyAlignment="1" applyProtection="1">
      <alignment horizontal="center"/>
    </xf>
    <xf numFmtId="2" fontId="0" fillId="0" borderId="35" xfId="0" applyNumberFormat="1" applyFont="1" applyFill="1" applyBorder="1" applyAlignment="1" applyProtection="1">
      <alignment horizontal="center" wrapText="1"/>
    </xf>
    <xf numFmtId="2" fontId="1" fillId="0" borderId="0" xfId="0" applyNumberFormat="1" applyFont="1" applyFill="1" applyBorder="1" applyAlignment="1" applyProtection="1">
      <alignment horizontal="center"/>
    </xf>
    <xf numFmtId="164" fontId="0" fillId="0" borderId="0" xfId="0" applyNumberFormat="1" applyFont="1" applyFill="1" applyBorder="1" applyAlignment="1" applyProtection="1">
      <alignment horizontal="right"/>
    </xf>
    <xf numFmtId="164" fontId="1" fillId="0" borderId="0" xfId="0" applyNumberFormat="1" applyFont="1" applyFill="1" applyBorder="1" applyAlignment="1" applyProtection="1">
      <alignment horizontal="right"/>
    </xf>
    <xf numFmtId="0" fontId="1" fillId="0" borderId="14" xfId="0" applyFont="1" applyFill="1" applyBorder="1" applyAlignment="1" applyProtection="1"/>
    <xf numFmtId="0" fontId="0" fillId="2" borderId="20" xfId="0" applyFont="1" applyFill="1" applyBorder="1" applyAlignment="1" applyProtection="1">
      <protection locked="0"/>
    </xf>
    <xf numFmtId="2" fontId="0" fillId="0" borderId="34" xfId="0" applyNumberFormat="1" applyFont="1" applyFill="1" applyBorder="1" applyAlignment="1" applyProtection="1">
      <alignment horizontal="center"/>
    </xf>
    <xf numFmtId="164" fontId="1" fillId="0" borderId="1" xfId="0" applyNumberFormat="1" applyFont="1" applyFill="1" applyBorder="1" applyAlignment="1" applyProtection="1">
      <alignment horizontal="right"/>
    </xf>
    <xf numFmtId="0" fontId="0" fillId="0" borderId="1" xfId="0" applyFill="1" applyBorder="1" applyAlignment="1" applyProtection="1">
      <alignment horizontal="left"/>
    </xf>
    <xf numFmtId="0" fontId="5" fillId="0" borderId="0" xfId="0" applyFont="1" applyFill="1" applyBorder="1" applyAlignment="1" applyProtection="1">
      <alignment horizontal="left" vertical="top" wrapText="1"/>
    </xf>
    <xf numFmtId="0" fontId="5" fillId="0" borderId="0" xfId="0" applyFont="1" applyFill="1" applyBorder="1" applyAlignment="1" applyProtection="1">
      <alignment vertical="top" wrapText="1"/>
    </xf>
    <xf numFmtId="0" fontId="0" fillId="0" borderId="0" xfId="0" applyFont="1" applyFill="1" applyBorder="1" applyAlignment="1" applyProtection="1">
      <alignment horizontal="center" textRotation="90"/>
    </xf>
    <xf numFmtId="49" fontId="2" fillId="0" borderId="0" xfId="0" applyNumberFormat="1" applyFont="1" applyFill="1" applyBorder="1" applyAlignment="1" applyProtection="1">
      <alignment horizontal="left" vertical="top"/>
    </xf>
    <xf numFmtId="0" fontId="0" fillId="0" borderId="0" xfId="0" applyFill="1" applyBorder="1" applyAlignment="1" applyProtection="1"/>
    <xf numFmtId="14" fontId="1" fillId="0" borderId="0" xfId="0" applyNumberFormat="1" applyFont="1" applyFill="1" applyBorder="1" applyAlignment="1" applyProtection="1">
      <alignment horizontal="center"/>
    </xf>
    <xf numFmtId="0" fontId="1" fillId="0" borderId="0" xfId="0" applyFont="1" applyFill="1" applyBorder="1" applyAlignment="1" applyProtection="1">
      <alignment horizontal="center" wrapText="1"/>
    </xf>
    <xf numFmtId="0" fontId="0" fillId="0" borderId="1" xfId="0" applyFont="1" applyFill="1" applyBorder="1" applyProtection="1"/>
    <xf numFmtId="1" fontId="0" fillId="0" borderId="1" xfId="0" applyNumberFormat="1" applyFill="1" applyBorder="1" applyAlignment="1" applyProtection="1">
      <alignment wrapText="1"/>
    </xf>
    <xf numFmtId="0" fontId="1" fillId="3" borderId="1" xfId="0" applyFont="1" applyFill="1" applyBorder="1" applyProtection="1"/>
    <xf numFmtId="164" fontId="0" fillId="0" borderId="1" xfId="0" applyNumberFormat="1" applyFill="1" applyBorder="1" applyProtection="1"/>
    <xf numFmtId="0" fontId="0" fillId="0" borderId="1" xfId="0" applyFill="1" applyBorder="1" applyAlignment="1" applyProtection="1"/>
    <xf numFmtId="164" fontId="1" fillId="3" borderId="1" xfId="0" applyNumberFormat="1" applyFont="1" applyFill="1" applyBorder="1" applyProtection="1"/>
    <xf numFmtId="0" fontId="0" fillId="0" borderId="1" xfId="0" applyFill="1" applyBorder="1" applyAlignment="1" applyProtection="1">
      <alignment horizontal="center" textRotation="90" wrapText="1"/>
    </xf>
    <xf numFmtId="0" fontId="1" fillId="0" borderId="1" xfId="0" applyFont="1" applyFill="1" applyBorder="1" applyAlignment="1" applyProtection="1">
      <alignment horizontal="center" textRotation="90" wrapText="1"/>
    </xf>
    <xf numFmtId="49" fontId="0" fillId="0" borderId="0" xfId="0" applyNumberFormat="1" applyFill="1" applyBorder="1" applyProtection="1"/>
    <xf numFmtId="49" fontId="0" fillId="0" borderId="0" xfId="0" applyNumberFormat="1" applyFill="1" applyBorder="1" applyAlignment="1" applyProtection="1">
      <alignment horizontal="center" textRotation="90" wrapText="1"/>
    </xf>
    <xf numFmtId="49" fontId="0" fillId="0" borderId="0" xfId="0" applyNumberFormat="1" applyFill="1" applyBorder="1" applyAlignment="1" applyProtection="1">
      <alignment horizontal="left"/>
    </xf>
    <xf numFmtId="49" fontId="0" fillId="0" borderId="0" xfId="0" applyNumberFormat="1" applyFont="1" applyFill="1" applyBorder="1" applyAlignment="1" applyProtection="1">
      <alignment horizontal="left"/>
    </xf>
    <xf numFmtId="49" fontId="0" fillId="0" borderId="0" xfId="0" applyNumberFormat="1" applyFont="1" applyFill="1" applyBorder="1" applyAlignment="1" applyProtection="1">
      <alignment horizontal="center" textRotation="90"/>
    </xf>
    <xf numFmtId="49" fontId="1" fillId="0" borderId="0" xfId="0" applyNumberFormat="1" applyFont="1" applyFill="1" applyBorder="1" applyProtection="1"/>
    <xf numFmtId="49" fontId="0" fillId="0" borderId="0" xfId="0" applyNumberFormat="1" applyFont="1" applyFill="1" applyBorder="1" applyProtection="1"/>
    <xf numFmtId="49" fontId="0" fillId="0" borderId="0" xfId="0" applyNumberFormat="1" applyFont="1" applyFill="1" applyBorder="1" applyAlignment="1" applyProtection="1">
      <alignment wrapText="1"/>
    </xf>
    <xf numFmtId="49" fontId="1" fillId="0" borderId="0" xfId="0" applyNumberFormat="1" applyFont="1" applyFill="1" applyBorder="1" applyAlignment="1" applyProtection="1">
      <alignment horizontal="left" vertical="top" wrapText="1"/>
    </xf>
    <xf numFmtId="49" fontId="10" fillId="0" borderId="0" xfId="0" applyNumberFormat="1" applyFont="1" applyFill="1" applyBorder="1" applyAlignment="1" applyProtection="1">
      <alignment horizontal="left"/>
    </xf>
    <xf numFmtId="0" fontId="4" fillId="0" borderId="0" xfId="0" applyFont="1" applyFill="1" applyBorder="1" applyAlignment="1" applyProtection="1">
      <alignment horizontal="left" vertical="top"/>
    </xf>
    <xf numFmtId="0" fontId="4" fillId="0" borderId="0" xfId="0" applyFont="1" applyFill="1" applyBorder="1" applyAlignment="1" applyProtection="1">
      <alignment horizontal="center"/>
    </xf>
    <xf numFmtId="164" fontId="4" fillId="0" borderId="0" xfId="0" applyNumberFormat="1" applyFont="1" applyFill="1" applyBorder="1" applyAlignment="1" applyProtection="1">
      <alignment horizontal="center"/>
    </xf>
    <xf numFmtId="0" fontId="5" fillId="0" borderId="0" xfId="0" applyFont="1" applyFill="1" applyBorder="1" applyAlignment="1" applyProtection="1">
      <alignment horizontal="right"/>
    </xf>
    <xf numFmtId="2" fontId="4" fillId="0" borderId="0" xfId="0" applyNumberFormat="1" applyFont="1" applyFill="1" applyBorder="1" applyAlignment="1" applyProtection="1">
      <alignment horizontal="center"/>
    </xf>
    <xf numFmtId="0" fontId="5" fillId="0" borderId="0" xfId="0" applyFont="1" applyFill="1" applyBorder="1" applyProtection="1"/>
    <xf numFmtId="49" fontId="4" fillId="0" borderId="0" xfId="0" applyNumberFormat="1" applyFont="1" applyFill="1" applyBorder="1" applyAlignment="1" applyProtection="1">
      <alignment horizontal="left"/>
    </xf>
    <xf numFmtId="0" fontId="4" fillId="0" borderId="0" xfId="0" applyFont="1" applyFill="1" applyBorder="1" applyProtection="1"/>
    <xf numFmtId="0" fontId="4" fillId="0" borderId="0" xfId="0" applyFont="1" applyFill="1" applyBorder="1" applyAlignment="1" applyProtection="1">
      <alignment horizontal="right"/>
    </xf>
    <xf numFmtId="2" fontId="4" fillId="0" borderId="0" xfId="0" applyNumberFormat="1" applyFont="1" applyFill="1" applyBorder="1" applyAlignment="1" applyProtection="1">
      <alignment horizontal="right"/>
    </xf>
    <xf numFmtId="164" fontId="0" fillId="0" borderId="1" xfId="0" applyNumberFormat="1" applyFont="1" applyFill="1" applyBorder="1" applyAlignment="1" applyProtection="1"/>
    <xf numFmtId="164" fontId="4" fillId="0" borderId="1" xfId="0" applyNumberFormat="1" applyFont="1" applyFill="1" applyBorder="1" applyAlignment="1" applyProtection="1">
      <alignment horizontal="right"/>
    </xf>
    <xf numFmtId="165" fontId="5" fillId="0" borderId="1" xfId="0" applyNumberFormat="1" applyFont="1" applyFill="1" applyBorder="1" applyProtection="1"/>
    <xf numFmtId="0" fontId="5" fillId="0" borderId="0" xfId="0" applyFont="1" applyBorder="1" applyAlignment="1" applyProtection="1">
      <alignment horizontal="left" vertical="top" wrapText="1"/>
    </xf>
    <xf numFmtId="164" fontId="0" fillId="2" borderId="2" xfId="0" applyNumberFormat="1" applyFont="1" applyFill="1" applyBorder="1" applyAlignment="1" applyProtection="1">
      <alignment horizontal="center"/>
      <protection locked="0"/>
    </xf>
    <xf numFmtId="164" fontId="0" fillId="2" borderId="31" xfId="0" applyNumberFormat="1" applyFont="1" applyFill="1" applyBorder="1" applyAlignment="1" applyProtection="1">
      <alignment horizontal="center"/>
      <protection locked="0"/>
    </xf>
    <xf numFmtId="0" fontId="1" fillId="3" borderId="24" xfId="0" applyFont="1" applyFill="1" applyBorder="1" applyAlignment="1" applyProtection="1">
      <alignment horizontal="center"/>
    </xf>
    <xf numFmtId="0" fontId="1" fillId="3" borderId="18" xfId="0" applyFont="1" applyFill="1" applyBorder="1" applyAlignment="1" applyProtection="1">
      <alignment horizontal="center"/>
    </xf>
    <xf numFmtId="1" fontId="0" fillId="2" borderId="21" xfId="0" applyNumberFormat="1" applyFont="1" applyFill="1" applyBorder="1" applyAlignment="1" applyProtection="1">
      <alignment horizontal="center"/>
      <protection locked="0"/>
    </xf>
    <xf numFmtId="164" fontId="1" fillId="0" borderId="16" xfId="0" applyNumberFormat="1" applyFont="1" applyFill="1" applyBorder="1" applyAlignment="1" applyProtection="1">
      <alignment horizontal="right"/>
    </xf>
    <xf numFmtId="164" fontId="0" fillId="0" borderId="10" xfId="0" applyNumberFormat="1" applyFont="1" applyFill="1" applyBorder="1" applyAlignment="1" applyProtection="1">
      <alignment horizontal="right" wrapText="1"/>
    </xf>
    <xf numFmtId="164" fontId="1" fillId="0" borderId="16" xfId="0" applyNumberFormat="1" applyFont="1" applyFill="1" applyBorder="1" applyAlignment="1" applyProtection="1">
      <alignment horizontal="right" wrapText="1"/>
    </xf>
    <xf numFmtId="2" fontId="0" fillId="0" borderId="34" xfId="0" applyNumberFormat="1" applyFont="1" applyFill="1" applyBorder="1" applyAlignment="1" applyProtection="1">
      <alignment horizontal="center" wrapText="1"/>
    </xf>
    <xf numFmtId="0" fontId="0" fillId="0" borderId="0" xfId="0" applyFont="1" applyBorder="1" applyAlignment="1" applyProtection="1">
      <alignment horizontal="center" wrapText="1"/>
    </xf>
    <xf numFmtId="164" fontId="0" fillId="2" borderId="29" xfId="0" applyNumberFormat="1" applyFont="1" applyFill="1" applyBorder="1" applyAlignment="1" applyProtection="1">
      <alignment horizontal="center"/>
      <protection locked="0"/>
    </xf>
    <xf numFmtId="164" fontId="0" fillId="0" borderId="0" xfId="0" applyNumberFormat="1" applyFont="1" applyFill="1" applyBorder="1" applyAlignment="1" applyProtection="1"/>
    <xf numFmtId="165" fontId="0" fillId="0" borderId="0" xfId="0" applyNumberFormat="1" applyFill="1" applyBorder="1" applyAlignment="1" applyProtection="1">
      <alignment horizontal="center"/>
    </xf>
    <xf numFmtId="165" fontId="0" fillId="0" borderId="1" xfId="0" applyNumberFormat="1" applyFill="1" applyBorder="1" applyAlignment="1" applyProtection="1">
      <alignment horizontal="center"/>
    </xf>
    <xf numFmtId="2" fontId="0" fillId="0" borderId="7" xfId="0" applyNumberFormat="1" applyFont="1" applyBorder="1" applyAlignment="1" applyProtection="1">
      <alignment horizontal="center" wrapText="1"/>
    </xf>
    <xf numFmtId="0" fontId="0" fillId="0" borderId="1" xfId="0" applyFont="1" applyBorder="1" applyAlignment="1" applyProtection="1">
      <alignment horizontal="center" textRotation="90" wrapText="1"/>
    </xf>
    <xf numFmtId="2" fontId="1" fillId="0" borderId="1" xfId="0" applyNumberFormat="1" applyFont="1" applyFill="1" applyBorder="1" applyAlignment="1" applyProtection="1">
      <alignment horizontal="right"/>
    </xf>
    <xf numFmtId="164" fontId="1" fillId="0" borderId="1" xfId="0" applyNumberFormat="1" applyFont="1" applyFill="1" applyBorder="1" applyAlignment="1" applyProtection="1">
      <alignment horizontal="right" wrapText="1"/>
    </xf>
    <xf numFmtId="164" fontId="1" fillId="0" borderId="21" xfId="0" applyNumberFormat="1" applyFont="1" applyFill="1" applyBorder="1" applyAlignment="1" applyProtection="1">
      <alignment horizontal="right" wrapText="1"/>
    </xf>
    <xf numFmtId="166" fontId="1" fillId="0" borderId="1" xfId="0" applyNumberFormat="1" applyFont="1" applyFill="1" applyBorder="1" applyAlignment="1" applyProtection="1">
      <alignment horizontal="right" wrapText="1"/>
    </xf>
    <xf numFmtId="0" fontId="1" fillId="0" borderId="0" xfId="0" applyFont="1" applyAlignment="1" applyProtection="1">
      <alignment horizontal="left" vertical="top"/>
    </xf>
    <xf numFmtId="0" fontId="1" fillId="0" borderId="0" xfId="0" applyFont="1" applyAlignment="1" applyProtection="1">
      <alignment vertical="top"/>
    </xf>
    <xf numFmtId="0" fontId="1" fillId="0" borderId="0" xfId="0" applyFont="1" applyAlignment="1" applyProtection="1">
      <alignment horizontal="right" vertical="top"/>
    </xf>
    <xf numFmtId="0" fontId="0" fillId="0" borderId="0" xfId="0" applyAlignment="1" applyProtection="1">
      <alignment vertical="top"/>
    </xf>
    <xf numFmtId="0" fontId="1" fillId="0" borderId="0" xfId="0" applyFont="1" applyAlignment="1" applyProtection="1"/>
    <xf numFmtId="2" fontId="0" fillId="0" borderId="7" xfId="0" applyNumberFormat="1" applyFont="1" applyFill="1" applyBorder="1" applyAlignment="1" applyProtection="1">
      <alignment horizontal="center"/>
    </xf>
    <xf numFmtId="164" fontId="0" fillId="0" borderId="10" xfId="0" applyNumberFormat="1" applyFont="1" applyFill="1" applyBorder="1" applyAlignment="1" applyProtection="1">
      <alignment horizontal="right"/>
    </xf>
    <xf numFmtId="164" fontId="0" fillId="0" borderId="22" xfId="0" applyNumberFormat="1" applyFont="1" applyFill="1" applyBorder="1" applyAlignment="1" applyProtection="1">
      <alignment horizontal="right"/>
    </xf>
    <xf numFmtId="167" fontId="0" fillId="2" borderId="31" xfId="0" applyNumberFormat="1" applyFont="1" applyFill="1" applyBorder="1" applyAlignment="1" applyProtection="1">
      <alignment horizontal="center"/>
      <protection locked="0"/>
    </xf>
    <xf numFmtId="164" fontId="1" fillId="0" borderId="36" xfId="0" applyNumberFormat="1" applyFont="1" applyFill="1" applyBorder="1" applyAlignment="1" applyProtection="1">
      <alignment horizontal="right"/>
    </xf>
    <xf numFmtId="164" fontId="4" fillId="0" borderId="0" xfId="0" applyNumberFormat="1" applyFont="1" applyFill="1" applyBorder="1" applyAlignment="1" applyProtection="1">
      <alignment horizontal="right"/>
    </xf>
    <xf numFmtId="165" fontId="5" fillId="0" borderId="0" xfId="0" applyNumberFormat="1" applyFont="1" applyFill="1" applyBorder="1" applyProtection="1"/>
    <xf numFmtId="166" fontId="1" fillId="0" borderId="1" xfId="0" applyNumberFormat="1" applyFont="1" applyFill="1" applyBorder="1" applyProtection="1"/>
    <xf numFmtId="164" fontId="1" fillId="0" borderId="1" xfId="0" applyNumberFormat="1" applyFont="1" applyFill="1" applyBorder="1" applyProtection="1"/>
    <xf numFmtId="0" fontId="0" fillId="0" borderId="20" xfId="0" applyBorder="1" applyAlignment="1" applyProtection="1">
      <alignment horizontal="center"/>
    </xf>
    <xf numFmtId="164" fontId="0" fillId="0" borderId="16" xfId="0" applyNumberFormat="1" applyBorder="1" applyAlignment="1" applyProtection="1">
      <alignment horizontal="center"/>
    </xf>
    <xf numFmtId="0" fontId="9" fillId="0" borderId="20" xfId="0" applyFont="1" applyBorder="1" applyAlignment="1" applyProtection="1">
      <alignment horizontal="center"/>
    </xf>
    <xf numFmtId="164" fontId="0" fillId="2" borderId="22" xfId="0" applyNumberFormat="1" applyFill="1" applyBorder="1" applyAlignment="1" applyProtection="1">
      <alignment horizontal="center"/>
      <protection locked="0"/>
    </xf>
    <xf numFmtId="0" fontId="0" fillId="2" borderId="1" xfId="0" applyFill="1" applyBorder="1" applyProtection="1">
      <protection locked="0"/>
    </xf>
    <xf numFmtId="164" fontId="1" fillId="0" borderId="16" xfId="0" applyNumberFormat="1" applyFont="1" applyFill="1" applyBorder="1" applyAlignment="1" applyProtection="1">
      <alignment horizontal="right"/>
    </xf>
    <xf numFmtId="0" fontId="0" fillId="2" borderId="11" xfId="0" applyFont="1" applyFill="1" applyBorder="1" applyAlignment="1" applyProtection="1">
      <protection locked="0"/>
    </xf>
    <xf numFmtId="167" fontId="0" fillId="2" borderId="2" xfId="0" applyNumberFormat="1" applyFont="1" applyFill="1" applyBorder="1" applyAlignment="1" applyProtection="1">
      <alignment horizontal="center"/>
      <protection locked="0"/>
    </xf>
    <xf numFmtId="1" fontId="0" fillId="2" borderId="1" xfId="0" applyNumberFormat="1" applyFont="1" applyFill="1" applyBorder="1" applyAlignment="1" applyProtection="1">
      <alignment horizontal="center"/>
      <protection locked="0"/>
    </xf>
    <xf numFmtId="0" fontId="1" fillId="0" borderId="1" xfId="0" applyFont="1" applyBorder="1" applyProtection="1"/>
    <xf numFmtId="0" fontId="0" fillId="0" borderId="1" xfId="0" applyFont="1" applyBorder="1" applyProtection="1"/>
    <xf numFmtId="0" fontId="1" fillId="0" borderId="1" xfId="0" applyFont="1" applyFill="1" applyBorder="1" applyAlignment="1" applyProtection="1">
      <alignment horizontal="center"/>
    </xf>
    <xf numFmtId="2" fontId="0" fillId="0" borderId="1" xfId="0" applyNumberFormat="1" applyFill="1" applyBorder="1" applyAlignment="1" applyProtection="1">
      <alignment horizontal="right"/>
    </xf>
    <xf numFmtId="166" fontId="0" fillId="2" borderId="2" xfId="0" applyNumberFormat="1" applyFont="1" applyFill="1" applyBorder="1" applyAlignment="1" applyProtection="1">
      <alignment horizontal="center"/>
      <protection locked="0"/>
    </xf>
    <xf numFmtId="166" fontId="0" fillId="2" borderId="31" xfId="0" applyNumberFormat="1" applyFont="1" applyFill="1" applyBorder="1" applyAlignment="1" applyProtection="1">
      <alignment horizontal="center"/>
      <protection locked="0"/>
    </xf>
    <xf numFmtId="0" fontId="5" fillId="0" borderId="0" xfId="0" applyFont="1" applyBorder="1" applyAlignment="1" applyProtection="1">
      <alignment horizontal="left" vertical="top" wrapText="1"/>
    </xf>
    <xf numFmtId="49" fontId="1" fillId="2" borderId="2" xfId="0" applyNumberFormat="1" applyFont="1" applyFill="1" applyBorder="1" applyAlignment="1" applyProtection="1">
      <alignment horizontal="left"/>
      <protection locked="0"/>
    </xf>
    <xf numFmtId="49" fontId="1" fillId="2" borderId="3" xfId="0" applyNumberFormat="1" applyFont="1" applyFill="1" applyBorder="1" applyAlignment="1" applyProtection="1">
      <alignment horizontal="left"/>
      <protection locked="0"/>
    </xf>
    <xf numFmtId="49" fontId="1" fillId="2" borderId="4" xfId="0" applyNumberFormat="1" applyFont="1" applyFill="1" applyBorder="1" applyAlignment="1" applyProtection="1">
      <alignment horizontal="left"/>
      <protection locked="0"/>
    </xf>
    <xf numFmtId="0" fontId="0" fillId="2" borderId="1" xfId="0" applyFont="1" applyFill="1" applyBorder="1" applyAlignment="1" applyProtection="1">
      <alignment horizontal="left"/>
      <protection locked="0"/>
    </xf>
    <xf numFmtId="0" fontId="0" fillId="0" borderId="37" xfId="0" applyFont="1" applyBorder="1" applyAlignment="1" applyProtection="1">
      <alignment horizontal="center" wrapText="1"/>
    </xf>
    <xf numFmtId="0" fontId="0" fillId="0" borderId="35" xfId="0" applyFont="1" applyBorder="1" applyAlignment="1" applyProtection="1">
      <alignment horizontal="center" wrapText="1"/>
    </xf>
    <xf numFmtId="0" fontId="0" fillId="0" borderId="33" xfId="0" applyFont="1" applyBorder="1" applyAlignment="1" applyProtection="1">
      <alignment horizontal="center" wrapText="1"/>
    </xf>
    <xf numFmtId="1" fontId="0" fillId="2" borderId="1" xfId="0" applyNumberFormat="1" applyFill="1" applyBorder="1" applyAlignment="1" applyProtection="1">
      <alignment horizontal="center"/>
      <protection locked="0"/>
    </xf>
    <xf numFmtId="0" fontId="0" fillId="2" borderId="2" xfId="0" applyFont="1" applyFill="1" applyBorder="1" applyAlignment="1" applyProtection="1">
      <alignment horizontal="center"/>
      <protection locked="0"/>
    </xf>
    <xf numFmtId="0" fontId="0" fillId="2" borderId="3" xfId="0" applyFont="1" applyFill="1" applyBorder="1" applyAlignment="1" applyProtection="1">
      <alignment horizontal="center"/>
      <protection locked="0"/>
    </xf>
    <xf numFmtId="0" fontId="0" fillId="2" borderId="4" xfId="0" applyFont="1" applyFill="1" applyBorder="1" applyAlignment="1" applyProtection="1">
      <alignment horizontal="center"/>
      <protection locked="0"/>
    </xf>
    <xf numFmtId="0" fontId="0" fillId="0" borderId="17" xfId="0" applyFill="1" applyBorder="1" applyAlignment="1" applyProtection="1">
      <alignment horizontal="left" wrapText="1"/>
    </xf>
    <xf numFmtId="0" fontId="0" fillId="0" borderId="0" xfId="0" applyAlignment="1" applyProtection="1">
      <alignment horizontal="left" vertical="top" wrapText="1"/>
    </xf>
    <xf numFmtId="0" fontId="0" fillId="0" borderId="0" xfId="0" applyFill="1" applyBorder="1" applyAlignment="1" applyProtection="1">
      <alignment horizontal="left" vertical="top" wrapText="1"/>
    </xf>
    <xf numFmtId="0" fontId="0" fillId="2" borderId="1" xfId="0" applyFont="1" applyFill="1" applyBorder="1" applyAlignment="1" applyProtection="1">
      <alignment horizontal="center"/>
      <protection locked="0"/>
    </xf>
    <xf numFmtId="0" fontId="0" fillId="0" borderId="27" xfId="0" applyFont="1" applyBorder="1" applyAlignment="1" applyProtection="1">
      <alignment horizontal="center" vertical="top" wrapText="1"/>
    </xf>
    <xf numFmtId="0" fontId="0" fillId="0" borderId="30" xfId="0" applyFont="1" applyBorder="1" applyAlignment="1" applyProtection="1">
      <alignment horizontal="center" vertical="top" wrapText="1"/>
    </xf>
    <xf numFmtId="0" fontId="0" fillId="0" borderId="28" xfId="0" applyFont="1" applyBorder="1" applyAlignment="1" applyProtection="1">
      <alignment horizontal="center" vertical="top" wrapText="1"/>
    </xf>
    <xf numFmtId="0" fontId="3" fillId="0" borderId="5" xfId="0" applyFont="1" applyBorder="1" applyAlignment="1" applyProtection="1">
      <alignment horizontal="left"/>
    </xf>
    <xf numFmtId="0" fontId="3" fillId="0" borderId="6" xfId="0" applyFont="1" applyBorder="1" applyAlignment="1" applyProtection="1">
      <alignment horizontal="left"/>
    </xf>
    <xf numFmtId="0" fontId="1" fillId="0" borderId="23" xfId="0" applyFont="1" applyBorder="1" applyAlignment="1" applyProtection="1">
      <alignment horizontal="left"/>
    </xf>
    <xf numFmtId="0" fontId="1" fillId="0" borderId="25" xfId="0" applyFont="1" applyBorder="1" applyAlignment="1" applyProtection="1">
      <alignment horizontal="left"/>
    </xf>
    <xf numFmtId="0" fontId="0" fillId="3" borderId="24" xfId="0" applyFill="1" applyBorder="1" applyAlignment="1" applyProtection="1">
      <alignment horizontal="center"/>
    </xf>
    <xf numFmtId="0" fontId="0" fillId="3" borderId="18" xfId="0" applyFill="1" applyBorder="1" applyAlignment="1" applyProtection="1">
      <alignment horizontal="center"/>
    </xf>
    <xf numFmtId="0" fontId="0" fillId="3" borderId="25" xfId="0" applyFill="1" applyBorder="1" applyAlignment="1" applyProtection="1">
      <alignment horizontal="center"/>
    </xf>
    <xf numFmtId="0" fontId="0" fillId="2" borderId="2" xfId="0" applyFill="1" applyBorder="1" applyAlignment="1" applyProtection="1">
      <alignment horizontal="left"/>
      <protection locked="0"/>
    </xf>
    <xf numFmtId="0" fontId="0" fillId="2" borderId="3" xfId="0" applyFill="1" applyBorder="1" applyAlignment="1" applyProtection="1">
      <alignment horizontal="left"/>
      <protection locked="0"/>
    </xf>
    <xf numFmtId="0" fontId="0" fillId="2" borderId="4" xfId="0" applyFill="1" applyBorder="1" applyAlignment="1" applyProtection="1">
      <alignment horizontal="left"/>
      <protection locked="0"/>
    </xf>
    <xf numFmtId="0" fontId="0" fillId="0" borderId="23" xfId="0" applyBorder="1" applyAlignment="1" applyProtection="1">
      <alignment horizontal="center"/>
    </xf>
    <xf numFmtId="0" fontId="0" fillId="0" borderId="25" xfId="0" applyBorder="1" applyAlignment="1" applyProtection="1">
      <alignment horizontal="center"/>
    </xf>
    <xf numFmtId="0" fontId="0" fillId="2" borderId="31" xfId="0" applyFill="1" applyBorder="1" applyAlignment="1" applyProtection="1">
      <alignment horizontal="left"/>
      <protection locked="0"/>
    </xf>
    <xf numFmtId="0" fontId="0" fillId="2" borderId="17" xfId="0" applyFill="1" applyBorder="1" applyAlignment="1" applyProtection="1">
      <alignment horizontal="left"/>
      <protection locked="0"/>
    </xf>
    <xf numFmtId="0" fontId="0" fillId="2" borderId="32" xfId="0" applyFill="1" applyBorder="1" applyAlignment="1" applyProtection="1">
      <alignment horizontal="left"/>
      <protection locked="0"/>
    </xf>
    <xf numFmtId="2" fontId="0" fillId="0" borderId="6" xfId="0" applyNumberFormat="1" applyFont="1" applyFill="1" applyBorder="1" applyAlignment="1" applyProtection="1">
      <alignment horizontal="center"/>
    </xf>
    <xf numFmtId="2" fontId="0" fillId="0" borderId="7" xfId="0" applyNumberFormat="1" applyFont="1" applyFill="1" applyBorder="1" applyAlignment="1" applyProtection="1">
      <alignment horizontal="center"/>
    </xf>
    <xf numFmtId="164" fontId="1" fillId="0" borderId="15" xfId="0" applyNumberFormat="1" applyFont="1" applyFill="1" applyBorder="1" applyAlignment="1" applyProtection="1">
      <alignment horizontal="right"/>
    </xf>
    <xf numFmtId="164" fontId="1" fillId="0" borderId="16" xfId="0" applyNumberFormat="1" applyFont="1" applyFill="1" applyBorder="1" applyAlignment="1" applyProtection="1">
      <alignment horizontal="right"/>
    </xf>
    <xf numFmtId="164" fontId="0" fillId="0" borderId="1" xfId="0" applyNumberFormat="1" applyFont="1" applyFill="1" applyBorder="1" applyAlignment="1" applyProtection="1">
      <alignment horizontal="right"/>
    </xf>
    <xf numFmtId="164" fontId="0" fillId="0" borderId="10" xfId="0" applyNumberFormat="1" applyFont="1" applyFill="1" applyBorder="1" applyAlignment="1" applyProtection="1">
      <alignment horizontal="right"/>
    </xf>
    <xf numFmtId="164" fontId="0" fillId="0" borderId="21" xfId="0" applyNumberFormat="1" applyFont="1" applyFill="1" applyBorder="1" applyAlignment="1" applyProtection="1">
      <alignment horizontal="right"/>
    </xf>
    <xf numFmtId="164" fontId="0" fillId="0" borderId="22" xfId="0" applyNumberFormat="1" applyFont="1" applyFill="1" applyBorder="1" applyAlignment="1" applyProtection="1">
      <alignment horizontal="right"/>
    </xf>
  </cellXfs>
  <cellStyles count="1">
    <cellStyle name="Normal" xfId="0" builtinId="0"/>
  </cellStyles>
  <dxfs count="0"/>
  <tableStyles count="0" defaultTableStyle="TableStyleMedium2" defaultPivotStyle="PivotStyleLight16"/>
  <colors>
    <mruColors>
      <color rgb="FFFFFFCC"/>
      <color rgb="FFFFFF99"/>
      <color rgb="FF99FF66"/>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66675</xdr:colOff>
      <xdr:row>0</xdr:row>
      <xdr:rowOff>66675</xdr:rowOff>
    </xdr:from>
    <xdr:to>
      <xdr:col>1</xdr:col>
      <xdr:colOff>922421</xdr:colOff>
      <xdr:row>3</xdr:row>
      <xdr:rowOff>43815</xdr:rowOff>
    </xdr:to>
    <xdr:pic>
      <xdr:nvPicPr>
        <xdr:cNvPr id="4" name="Picture 3">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6675" y="66675"/>
          <a:ext cx="2503571" cy="54864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408071</xdr:colOff>
      <xdr:row>2</xdr:row>
      <xdr:rowOff>167640</xdr:rowOff>
    </xdr:to>
    <xdr:pic>
      <xdr:nvPicPr>
        <xdr:cNvPr id="4" name="Picture 3">
          <a:extLst>
            <a:ext uri="{FF2B5EF4-FFF2-40B4-BE49-F238E27FC236}">
              <a16:creationId xmlns:a16="http://schemas.microsoft.com/office/drawing/2014/main" id="{00000000-0008-0000-0300-00000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503571" cy="54864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408071</xdr:colOff>
      <xdr:row>2</xdr:row>
      <xdr:rowOff>167640</xdr:rowOff>
    </xdr:to>
    <xdr:pic>
      <xdr:nvPicPr>
        <xdr:cNvPr id="4" name="Picture 3">
          <a:extLst>
            <a:ext uri="{FF2B5EF4-FFF2-40B4-BE49-F238E27FC236}">
              <a16:creationId xmlns:a16="http://schemas.microsoft.com/office/drawing/2014/main" id="{00000000-0008-0000-0500-00000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503571" cy="54864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341396</xdr:colOff>
      <xdr:row>2</xdr:row>
      <xdr:rowOff>167640</xdr:rowOff>
    </xdr:to>
    <xdr:pic>
      <xdr:nvPicPr>
        <xdr:cNvPr id="5" name="Picture 4">
          <a:extLst>
            <a:ext uri="{FF2B5EF4-FFF2-40B4-BE49-F238E27FC236}">
              <a16:creationId xmlns:a16="http://schemas.microsoft.com/office/drawing/2014/main" id="{00000000-0008-0000-0700-00000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503571" cy="54864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169946</xdr:colOff>
      <xdr:row>2</xdr:row>
      <xdr:rowOff>167640</xdr:rowOff>
    </xdr:to>
    <xdr:pic>
      <xdr:nvPicPr>
        <xdr:cNvPr id="4" name="Picture 3">
          <a:extLst>
            <a:ext uri="{FF2B5EF4-FFF2-40B4-BE49-F238E27FC236}">
              <a16:creationId xmlns:a16="http://schemas.microsoft.com/office/drawing/2014/main" id="{00000000-0008-0000-0900-00000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503571" cy="54864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855746</xdr:colOff>
      <xdr:row>2</xdr:row>
      <xdr:rowOff>167640</xdr:rowOff>
    </xdr:to>
    <xdr:pic>
      <xdr:nvPicPr>
        <xdr:cNvPr id="4" name="Picture 3">
          <a:extLst>
            <a:ext uri="{FF2B5EF4-FFF2-40B4-BE49-F238E27FC236}">
              <a16:creationId xmlns:a16="http://schemas.microsoft.com/office/drawing/2014/main" id="{00000000-0008-0000-0800-00000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503571" cy="54864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208046</xdr:colOff>
      <xdr:row>2</xdr:row>
      <xdr:rowOff>167640</xdr:rowOff>
    </xdr:to>
    <xdr:pic>
      <xdr:nvPicPr>
        <xdr:cNvPr id="4" name="Picture 3">
          <a:extLst>
            <a:ext uri="{FF2B5EF4-FFF2-40B4-BE49-F238E27FC236}">
              <a16:creationId xmlns:a16="http://schemas.microsoft.com/office/drawing/2014/main" id="{00000000-0008-0000-0A00-00000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503571" cy="54864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5"/>
  <sheetViews>
    <sheetView workbookViewId="0">
      <selection activeCell="A6" sqref="A6"/>
    </sheetView>
  </sheetViews>
  <sheetFormatPr defaultRowHeight="15" x14ac:dyDescent="0.25"/>
  <cols>
    <col min="1" max="1" width="24.7109375" style="49" customWidth="1"/>
    <col min="2" max="6" width="14.7109375" style="49" customWidth="1"/>
    <col min="7" max="7" width="16.85546875" style="49" customWidth="1"/>
    <col min="8" max="8" width="11.42578125" style="49" customWidth="1"/>
    <col min="9" max="9" width="17.85546875" style="49" customWidth="1"/>
    <col min="10" max="10" width="13.5703125" style="49" customWidth="1"/>
    <col min="11" max="11" width="16.7109375" style="49" customWidth="1"/>
    <col min="12" max="12" width="18.42578125" style="49" customWidth="1"/>
    <col min="13" max="13" width="11.42578125" style="49" customWidth="1"/>
    <col min="14" max="18" width="9.140625" style="49"/>
    <col min="19" max="19" width="13.28515625" style="49" customWidth="1"/>
    <col min="20" max="16384" width="9.140625" style="49"/>
  </cols>
  <sheetData>
    <row r="1" spans="1:7" ht="15" customHeight="1" x14ac:dyDescent="0.25"/>
    <row r="2" spans="1:7" ht="15" customHeight="1" x14ac:dyDescent="0.25">
      <c r="C2" s="59" t="s">
        <v>53</v>
      </c>
      <c r="E2" s="52"/>
      <c r="F2" s="56"/>
    </row>
    <row r="3" spans="1:7" ht="15" customHeight="1" x14ac:dyDescent="0.25">
      <c r="E3" s="54"/>
      <c r="F3" s="57"/>
    </row>
    <row r="4" spans="1:7" ht="15" customHeight="1" x14ac:dyDescent="0.25">
      <c r="E4" s="58"/>
      <c r="F4" s="56"/>
    </row>
    <row r="5" spans="1:7" ht="15" customHeight="1" x14ac:dyDescent="0.25">
      <c r="A5" s="61" t="s">
        <v>5</v>
      </c>
      <c r="B5" s="242"/>
      <c r="C5" s="243"/>
      <c r="D5" s="244"/>
      <c r="G5" s="50"/>
    </row>
    <row r="6" spans="1:7" s="101" customFormat="1" ht="15" customHeight="1" x14ac:dyDescent="0.25">
      <c r="A6" s="114"/>
      <c r="B6" s="53"/>
      <c r="C6" s="45"/>
      <c r="D6" s="45"/>
      <c r="G6" s="115"/>
    </row>
    <row r="7" spans="1:7" ht="15" customHeight="1" x14ac:dyDescent="0.25">
      <c r="A7" s="116"/>
      <c r="B7" s="66" t="s">
        <v>58</v>
      </c>
      <c r="C7" s="50"/>
      <c r="D7" s="50"/>
      <c r="G7" s="50"/>
    </row>
    <row r="8" spans="1:7" ht="15" customHeight="1" thickBot="1" x14ac:dyDescent="0.3">
      <c r="C8" s="50"/>
      <c r="D8" s="50"/>
      <c r="E8" s="117"/>
      <c r="F8" s="56"/>
      <c r="G8" s="50"/>
    </row>
    <row r="9" spans="1:7" ht="45.75" customHeight="1" thickBot="1" x14ac:dyDescent="0.3">
      <c r="A9" s="118" t="s">
        <v>0</v>
      </c>
      <c r="B9" s="119" t="s">
        <v>4</v>
      </c>
      <c r="C9" s="119" t="s">
        <v>23</v>
      </c>
      <c r="D9" s="119" t="s">
        <v>14</v>
      </c>
      <c r="E9" s="119" t="s">
        <v>13</v>
      </c>
      <c r="F9" s="120" t="s">
        <v>16</v>
      </c>
      <c r="G9" s="71"/>
    </row>
    <row r="10" spans="1:7" x14ac:dyDescent="0.25">
      <c r="A10" s="121" t="s">
        <v>1</v>
      </c>
      <c r="B10" s="1"/>
      <c r="C10" s="2"/>
      <c r="D10" s="122">
        <f t="shared" ref="D10:D18" si="0">B10+C10</f>
        <v>0</v>
      </c>
      <c r="E10" s="123">
        <f>D10*$B$21</f>
        <v>0</v>
      </c>
      <c r="F10" s="124">
        <f t="shared" ref="F10:F18" si="1">D10+E10</f>
        <v>0</v>
      </c>
      <c r="G10" s="71"/>
    </row>
    <row r="11" spans="1:7" x14ac:dyDescent="0.25">
      <c r="A11" s="125" t="s">
        <v>80</v>
      </c>
      <c r="B11" s="3"/>
      <c r="C11" s="4"/>
      <c r="D11" s="126">
        <f t="shared" si="0"/>
        <v>0</v>
      </c>
      <c r="E11" s="126">
        <f t="shared" ref="E11:E18" si="2">D11*$B$21</f>
        <v>0</v>
      </c>
      <c r="F11" s="127">
        <f t="shared" si="1"/>
        <v>0</v>
      </c>
      <c r="G11" s="71"/>
    </row>
    <row r="12" spans="1:7" x14ac:dyDescent="0.25">
      <c r="A12" s="125" t="s">
        <v>79</v>
      </c>
      <c r="B12" s="3"/>
      <c r="C12" s="4"/>
      <c r="D12" s="126">
        <f t="shared" si="0"/>
        <v>0</v>
      </c>
      <c r="E12" s="126">
        <f t="shared" si="2"/>
        <v>0</v>
      </c>
      <c r="F12" s="127">
        <f t="shared" si="1"/>
        <v>0</v>
      </c>
      <c r="G12" s="71"/>
    </row>
    <row r="13" spans="1:7" x14ac:dyDescent="0.25">
      <c r="A13" s="125" t="s">
        <v>9</v>
      </c>
      <c r="B13" s="3"/>
      <c r="C13" s="4"/>
      <c r="D13" s="126">
        <f t="shared" si="0"/>
        <v>0</v>
      </c>
      <c r="E13" s="126">
        <f t="shared" si="2"/>
        <v>0</v>
      </c>
      <c r="F13" s="127">
        <f t="shared" si="1"/>
        <v>0</v>
      </c>
      <c r="G13" s="71"/>
    </row>
    <row r="14" spans="1:7" x14ac:dyDescent="0.25">
      <c r="A14" s="125" t="s">
        <v>10</v>
      </c>
      <c r="B14" s="3"/>
      <c r="C14" s="4"/>
      <c r="D14" s="126">
        <f t="shared" si="0"/>
        <v>0</v>
      </c>
      <c r="E14" s="126">
        <f t="shared" si="2"/>
        <v>0</v>
      </c>
      <c r="F14" s="127">
        <f t="shared" si="1"/>
        <v>0</v>
      </c>
      <c r="G14" s="71"/>
    </row>
    <row r="15" spans="1:7" x14ac:dyDescent="0.25">
      <c r="A15" s="8" t="s">
        <v>11</v>
      </c>
      <c r="B15" s="3"/>
      <c r="C15" s="4"/>
      <c r="D15" s="126">
        <f t="shared" si="0"/>
        <v>0</v>
      </c>
      <c r="E15" s="126">
        <f t="shared" si="2"/>
        <v>0</v>
      </c>
      <c r="F15" s="127">
        <f t="shared" si="1"/>
        <v>0</v>
      </c>
      <c r="G15" s="71"/>
    </row>
    <row r="16" spans="1:7" x14ac:dyDescent="0.25">
      <c r="A16" s="8" t="s">
        <v>12</v>
      </c>
      <c r="B16" s="3"/>
      <c r="C16" s="4"/>
      <c r="D16" s="126">
        <f t="shared" si="0"/>
        <v>0</v>
      </c>
      <c r="E16" s="126">
        <f t="shared" si="2"/>
        <v>0</v>
      </c>
      <c r="F16" s="127">
        <f t="shared" si="1"/>
        <v>0</v>
      </c>
      <c r="G16" s="71"/>
    </row>
    <row r="17" spans="1:20" x14ac:dyDescent="0.25">
      <c r="A17" s="8" t="s">
        <v>75</v>
      </c>
      <c r="B17" s="3"/>
      <c r="C17" s="4"/>
      <c r="D17" s="126">
        <f t="shared" si="0"/>
        <v>0</v>
      </c>
      <c r="E17" s="126">
        <f t="shared" si="2"/>
        <v>0</v>
      </c>
      <c r="F17" s="127">
        <f t="shared" si="1"/>
        <v>0</v>
      </c>
      <c r="G17" s="71"/>
    </row>
    <row r="18" spans="1:20" ht="15.75" thickBot="1" x14ac:dyDescent="0.3">
      <c r="A18" s="9" t="s">
        <v>24</v>
      </c>
      <c r="B18" s="6"/>
      <c r="C18" s="7"/>
      <c r="D18" s="128">
        <f t="shared" si="0"/>
        <v>0</v>
      </c>
      <c r="E18" s="128">
        <f t="shared" si="2"/>
        <v>0</v>
      </c>
      <c r="F18" s="129">
        <f t="shared" si="1"/>
        <v>0</v>
      </c>
      <c r="G18" s="71"/>
    </row>
    <row r="19" spans="1:20" x14ac:dyDescent="0.25">
      <c r="A19" s="52"/>
      <c r="B19" s="130"/>
      <c r="C19" s="131"/>
      <c r="D19" s="131"/>
      <c r="E19" s="131"/>
      <c r="F19" s="132"/>
      <c r="G19" s="71"/>
    </row>
    <row r="20" spans="1:20" x14ac:dyDescent="0.25">
      <c r="A20" s="52"/>
      <c r="B20" s="130"/>
      <c r="C20" s="131"/>
      <c r="D20" s="131"/>
      <c r="E20" s="131"/>
      <c r="F20" s="132"/>
      <c r="G20" s="71"/>
    </row>
    <row r="21" spans="1:20" x14ac:dyDescent="0.25">
      <c r="A21" s="67" t="s">
        <v>22</v>
      </c>
      <c r="B21" s="5">
        <v>0</v>
      </c>
      <c r="C21" s="133" t="s">
        <v>20</v>
      </c>
      <c r="D21" s="134"/>
      <c r="E21" s="110"/>
      <c r="F21" s="135"/>
      <c r="G21" s="136"/>
      <c r="H21" s="70"/>
    </row>
    <row r="22" spans="1:20" x14ac:dyDescent="0.25">
      <c r="A22" s="67"/>
      <c r="B22" s="137"/>
      <c r="C22" s="133"/>
      <c r="D22" s="134"/>
      <c r="E22" s="110"/>
      <c r="F22" s="135"/>
      <c r="G22" s="136"/>
      <c r="H22" s="70"/>
    </row>
    <row r="23" spans="1:20" x14ac:dyDescent="0.25">
      <c r="H23" s="93"/>
    </row>
    <row r="24" spans="1:20" ht="15.75" x14ac:dyDescent="0.25">
      <c r="A24" s="92" t="s">
        <v>2</v>
      </c>
      <c r="B24" s="92"/>
      <c r="C24" s="92"/>
      <c r="D24" s="92"/>
      <c r="E24" s="92"/>
      <c r="F24" s="93"/>
      <c r="G24" s="93"/>
      <c r="H24" s="93"/>
      <c r="I24" s="93"/>
      <c r="J24" s="93"/>
      <c r="T24" s="71"/>
    </row>
    <row r="25" spans="1:20" ht="113.25" customHeight="1" x14ac:dyDescent="0.25">
      <c r="A25" s="241" t="s">
        <v>90</v>
      </c>
      <c r="B25" s="241"/>
      <c r="C25" s="241"/>
      <c r="D25" s="241"/>
      <c r="E25" s="241"/>
      <c r="F25" s="241"/>
      <c r="G25" s="191"/>
      <c r="H25" s="191"/>
      <c r="I25" s="191"/>
      <c r="J25" s="191"/>
      <c r="T25" s="71"/>
    </row>
  </sheetData>
  <sheetProtection algorithmName="SHA-512" hashValue="ZWlcIHIuhvObyKjOiYr4FEQSmScIHaE/oFlFbFbktYY9n5Fy2w9GRJKCy1HIhXxBIe4CPmrv31nRgj/ABtTY3w==" saltValue="PBxtWoO3acBf2rS9xAiFSQ==" spinCount="100000" sheet="1" objects="1" scenarios="1"/>
  <mergeCells count="2">
    <mergeCell ref="A25:F25"/>
    <mergeCell ref="B5:D5"/>
  </mergeCells>
  <pageMargins left="0.25" right="0.25" top="0.5" bottom="0.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59"/>
  <sheetViews>
    <sheetView workbookViewId="0">
      <selection activeCell="D7" sqref="D7:E7"/>
    </sheetView>
  </sheetViews>
  <sheetFormatPr defaultRowHeight="15" x14ac:dyDescent="0.25"/>
  <cols>
    <col min="1" max="1" width="24.7109375" style="49" customWidth="1"/>
    <col min="2" max="5" width="6.7109375" style="49" customWidth="1"/>
    <col min="6" max="6" width="8.7109375" style="49" customWidth="1"/>
    <col min="7" max="8" width="6.7109375" style="49" customWidth="1"/>
    <col min="9" max="9" width="8.7109375" style="49" customWidth="1"/>
    <col min="10" max="10" width="12.7109375" style="49" customWidth="1"/>
    <col min="11" max="11" width="11.42578125" style="49" customWidth="1"/>
    <col min="12" max="12" width="17.85546875" style="49" customWidth="1"/>
    <col min="13" max="13" width="13.5703125" style="49" customWidth="1"/>
    <col min="14" max="14" width="16.7109375" style="49" customWidth="1"/>
    <col min="15" max="15" width="18.42578125" style="49" customWidth="1"/>
    <col min="16" max="16" width="11.42578125" style="49" customWidth="1"/>
    <col min="17" max="21" width="9.140625" style="49"/>
    <col min="22" max="22" width="13.28515625" style="49" customWidth="1"/>
    <col min="23" max="16384" width="9.140625" style="49"/>
  </cols>
  <sheetData>
    <row r="1" spans="1:23" ht="15" customHeight="1" x14ac:dyDescent="0.25"/>
    <row r="2" spans="1:23" ht="15" customHeight="1" x14ac:dyDescent="0.25">
      <c r="E2" s="59" t="s">
        <v>53</v>
      </c>
      <c r="J2" s="52"/>
    </row>
    <row r="3" spans="1:23" ht="15" customHeight="1" x14ac:dyDescent="0.25">
      <c r="J3" s="54"/>
    </row>
    <row r="4" spans="1:23" ht="15" customHeight="1" x14ac:dyDescent="0.25">
      <c r="J4" s="58"/>
    </row>
    <row r="5" spans="1:23" ht="15" customHeight="1" x14ac:dyDescent="0.25">
      <c r="B5" s="60"/>
      <c r="C5" s="61" t="s">
        <v>5</v>
      </c>
      <c r="D5" s="62">
        <f>'Salary Info'!B5</f>
        <v>0</v>
      </c>
      <c r="E5" s="63"/>
      <c r="F5" s="63"/>
      <c r="G5" s="64"/>
      <c r="H5" s="64"/>
      <c r="I5" s="64"/>
      <c r="J5" s="53"/>
    </row>
    <row r="6" spans="1:23" ht="15" customHeight="1" x14ac:dyDescent="0.25">
      <c r="C6" s="61" t="s">
        <v>28</v>
      </c>
      <c r="D6" s="65" t="s">
        <v>77</v>
      </c>
      <c r="F6" s="50"/>
      <c r="G6" s="50"/>
      <c r="H6" s="50"/>
    </row>
    <row r="7" spans="1:23" ht="15" customHeight="1" x14ac:dyDescent="0.25">
      <c r="A7" s="60"/>
      <c r="B7" s="63"/>
      <c r="C7" s="61" t="s">
        <v>25</v>
      </c>
      <c r="D7" s="249"/>
      <c r="E7" s="249"/>
      <c r="F7" s="51"/>
      <c r="G7" s="51"/>
      <c r="H7" s="52"/>
      <c r="I7" s="52"/>
      <c r="J7" s="50"/>
    </row>
    <row r="8" spans="1:23" ht="15" customHeight="1" x14ac:dyDescent="0.25">
      <c r="A8" s="60"/>
      <c r="B8" s="61"/>
      <c r="C8" s="61" t="s">
        <v>78</v>
      </c>
      <c r="D8" s="245"/>
      <c r="E8" s="245"/>
      <c r="F8" s="245"/>
      <c r="G8" s="245"/>
      <c r="H8" s="245"/>
      <c r="I8" s="245"/>
      <c r="J8" s="245"/>
    </row>
    <row r="9" spans="1:23" ht="15" customHeight="1" x14ac:dyDescent="0.25">
      <c r="A9" s="60"/>
      <c r="B9" s="66"/>
      <c r="C9" s="61" t="s">
        <v>26</v>
      </c>
      <c r="D9" s="54" t="s">
        <v>33</v>
      </c>
      <c r="E9" s="52"/>
      <c r="F9" s="51"/>
      <c r="G9" s="51"/>
      <c r="H9" s="51"/>
      <c r="I9" s="52"/>
    </row>
    <row r="10" spans="1:23" ht="15" customHeight="1" x14ac:dyDescent="0.25">
      <c r="A10" s="60"/>
      <c r="B10" s="66"/>
      <c r="C10" s="61" t="s">
        <v>27</v>
      </c>
      <c r="D10" s="49" t="s">
        <v>32</v>
      </c>
      <c r="F10" s="50"/>
      <c r="G10" s="50"/>
      <c r="H10" s="50"/>
    </row>
    <row r="11" spans="1:23" ht="15" customHeight="1" thickBot="1" x14ac:dyDescent="0.3">
      <c r="F11" s="67"/>
      <c r="G11" s="68"/>
      <c r="H11" s="68"/>
      <c r="I11" s="67"/>
      <c r="J11" s="69"/>
      <c r="K11" s="63"/>
      <c r="L11" s="70"/>
      <c r="W11" s="71"/>
    </row>
    <row r="12" spans="1:23" ht="32.1" customHeight="1" thickBot="1" x14ac:dyDescent="0.3">
      <c r="A12" s="72"/>
      <c r="B12" s="246" t="s">
        <v>60</v>
      </c>
      <c r="C12" s="247"/>
      <c r="D12" s="248"/>
      <c r="E12" s="73"/>
      <c r="F12" s="73"/>
      <c r="G12" s="73"/>
      <c r="H12" s="73"/>
      <c r="I12" s="73"/>
      <c r="J12" s="74"/>
      <c r="K12" s="63"/>
      <c r="L12" s="70"/>
      <c r="N12" s="71"/>
      <c r="O12" s="71"/>
      <c r="W12" s="71"/>
    </row>
    <row r="13" spans="1:23" s="66" customFormat="1" ht="90" customHeight="1" x14ac:dyDescent="0.25">
      <c r="A13" s="104" t="s">
        <v>59</v>
      </c>
      <c r="B13" s="207" t="s">
        <v>7</v>
      </c>
      <c r="C13" s="207" t="s">
        <v>19</v>
      </c>
      <c r="D13" s="207" t="s">
        <v>21</v>
      </c>
      <c r="E13" s="75" t="s">
        <v>61</v>
      </c>
      <c r="F13" s="75" t="s">
        <v>29</v>
      </c>
      <c r="G13" s="75" t="s">
        <v>30</v>
      </c>
      <c r="H13" s="75" t="s">
        <v>31</v>
      </c>
      <c r="I13" s="75" t="s">
        <v>17</v>
      </c>
      <c r="J13" s="206" t="s">
        <v>15</v>
      </c>
      <c r="K13" s="60"/>
      <c r="L13" s="76"/>
      <c r="N13" s="77"/>
      <c r="O13" s="77"/>
      <c r="W13" s="78"/>
    </row>
    <row r="14" spans="1:23" ht="15" customHeight="1" x14ac:dyDescent="0.25">
      <c r="A14" s="79" t="s">
        <v>1</v>
      </c>
      <c r="B14" s="46"/>
      <c r="C14" s="46"/>
      <c r="D14" s="46"/>
      <c r="E14" s="55"/>
      <c r="F14" s="80">
        <f>(B14+C14+D14)*E14</f>
        <v>0</v>
      </c>
      <c r="G14" s="46"/>
      <c r="H14" s="46"/>
      <c r="I14" s="81">
        <f>SUM(F14:H14)</f>
        <v>0</v>
      </c>
      <c r="J14" s="198">
        <f>SUM('Salary Info'!D10*I14)</f>
        <v>0</v>
      </c>
      <c r="K14" s="63"/>
      <c r="L14" s="70"/>
      <c r="W14" s="71"/>
    </row>
    <row r="15" spans="1:23" ht="15" customHeight="1" x14ac:dyDescent="0.25">
      <c r="A15" s="79" t="s">
        <v>80</v>
      </c>
      <c r="B15" s="46"/>
      <c r="C15" s="46"/>
      <c r="D15" s="46"/>
      <c r="E15" s="55"/>
      <c r="F15" s="80">
        <f t="shared" ref="F15:F22" si="0">(B15+C15+D15)*E15</f>
        <v>0</v>
      </c>
      <c r="G15" s="46"/>
      <c r="H15" s="46"/>
      <c r="I15" s="81">
        <f t="shared" ref="I15:I22" si="1">SUM(F15:H15)</f>
        <v>0</v>
      </c>
      <c r="J15" s="198">
        <f>SUM('Salary Info'!D11*I15)</f>
        <v>0</v>
      </c>
      <c r="K15" s="63"/>
      <c r="L15" s="70"/>
      <c r="W15" s="71"/>
    </row>
    <row r="16" spans="1:23" ht="15" customHeight="1" x14ac:dyDescent="0.25">
      <c r="A16" s="79" t="s">
        <v>79</v>
      </c>
      <c r="B16" s="46"/>
      <c r="C16" s="46"/>
      <c r="D16" s="46"/>
      <c r="E16" s="55"/>
      <c r="F16" s="80">
        <f t="shared" si="0"/>
        <v>0</v>
      </c>
      <c r="G16" s="46"/>
      <c r="H16" s="46"/>
      <c r="I16" s="81">
        <f t="shared" si="1"/>
        <v>0</v>
      </c>
      <c r="J16" s="198">
        <f>SUM('Salary Info'!D12*I16)</f>
        <v>0</v>
      </c>
      <c r="K16" s="63"/>
      <c r="L16" s="70"/>
      <c r="W16" s="71"/>
    </row>
    <row r="17" spans="1:23" ht="15" customHeight="1" x14ac:dyDescent="0.25">
      <c r="A17" s="79" t="s">
        <v>9</v>
      </c>
      <c r="B17" s="46"/>
      <c r="C17" s="46"/>
      <c r="D17" s="46"/>
      <c r="E17" s="55"/>
      <c r="F17" s="80">
        <f t="shared" si="0"/>
        <v>0</v>
      </c>
      <c r="G17" s="46"/>
      <c r="H17" s="46"/>
      <c r="I17" s="81">
        <f t="shared" si="1"/>
        <v>0</v>
      </c>
      <c r="J17" s="198">
        <f>SUM('Salary Info'!D13*I17)</f>
        <v>0</v>
      </c>
      <c r="K17" s="63"/>
      <c r="L17" s="70"/>
      <c r="W17" s="71"/>
    </row>
    <row r="18" spans="1:23" ht="15" customHeight="1" x14ac:dyDescent="0.25">
      <c r="A18" s="79" t="s">
        <v>10</v>
      </c>
      <c r="B18" s="46"/>
      <c r="C18" s="46"/>
      <c r="D18" s="46"/>
      <c r="E18" s="55"/>
      <c r="F18" s="80">
        <f t="shared" si="0"/>
        <v>0</v>
      </c>
      <c r="G18" s="46"/>
      <c r="H18" s="46"/>
      <c r="I18" s="81">
        <f t="shared" si="1"/>
        <v>0</v>
      </c>
      <c r="J18" s="198">
        <f>SUM('Salary Info'!D14*I18)</f>
        <v>0</v>
      </c>
      <c r="K18" s="63"/>
      <c r="L18" s="70"/>
      <c r="W18" s="71"/>
    </row>
    <row r="19" spans="1:23" ht="15" customHeight="1" x14ac:dyDescent="0.25">
      <c r="A19" s="83" t="str">
        <f>'Salary Info'!A15</f>
        <v>Other 1</v>
      </c>
      <c r="B19" s="46"/>
      <c r="C19" s="46"/>
      <c r="D19" s="46"/>
      <c r="E19" s="55"/>
      <c r="F19" s="80">
        <f t="shared" si="0"/>
        <v>0</v>
      </c>
      <c r="G19" s="46"/>
      <c r="H19" s="46"/>
      <c r="I19" s="81">
        <f t="shared" si="1"/>
        <v>0</v>
      </c>
      <c r="J19" s="198">
        <f>SUM('Salary Info'!D15*I19)</f>
        <v>0</v>
      </c>
      <c r="K19" s="63"/>
      <c r="L19" s="70"/>
      <c r="W19" s="71"/>
    </row>
    <row r="20" spans="1:23" ht="15" customHeight="1" x14ac:dyDescent="0.25">
      <c r="A20" s="79" t="str">
        <f>'Salary Info'!A16</f>
        <v>Other 2</v>
      </c>
      <c r="B20" s="46"/>
      <c r="C20" s="46"/>
      <c r="D20" s="46"/>
      <c r="E20" s="55"/>
      <c r="F20" s="80">
        <f t="shared" si="0"/>
        <v>0</v>
      </c>
      <c r="G20" s="46"/>
      <c r="H20" s="46"/>
      <c r="I20" s="81">
        <f t="shared" si="1"/>
        <v>0</v>
      </c>
      <c r="J20" s="198">
        <f>SUM('Salary Info'!D16*I20)</f>
        <v>0</v>
      </c>
      <c r="K20" s="63"/>
      <c r="L20" s="70"/>
      <c r="W20" s="71"/>
    </row>
    <row r="21" spans="1:23" ht="15" customHeight="1" x14ac:dyDescent="0.25">
      <c r="A21" s="79" t="str">
        <f>'Salary Info'!A17</f>
        <v>Other 3</v>
      </c>
      <c r="B21" s="46"/>
      <c r="C21" s="46"/>
      <c r="D21" s="46"/>
      <c r="E21" s="55"/>
      <c r="F21" s="80">
        <f t="shared" si="0"/>
        <v>0</v>
      </c>
      <c r="G21" s="46"/>
      <c r="H21" s="46"/>
      <c r="I21" s="81">
        <f t="shared" si="1"/>
        <v>0</v>
      </c>
      <c r="J21" s="198">
        <f>SUM('Salary Info'!D17*I21)</f>
        <v>0</v>
      </c>
      <c r="K21" s="63"/>
      <c r="L21" s="70"/>
      <c r="M21" s="71"/>
      <c r="W21" s="71"/>
    </row>
    <row r="22" spans="1:23" ht="15" customHeight="1" thickBot="1" x14ac:dyDescent="0.3">
      <c r="A22" s="84" t="str">
        <f>'Salary Info'!A18</f>
        <v>Other 4</v>
      </c>
      <c r="B22" s="47"/>
      <c r="C22" s="47"/>
      <c r="D22" s="47"/>
      <c r="E22" s="138"/>
      <c r="F22" s="80">
        <f t="shared" si="0"/>
        <v>0</v>
      </c>
      <c r="G22" s="47"/>
      <c r="H22" s="47"/>
      <c r="I22" s="81">
        <f t="shared" si="1"/>
        <v>0</v>
      </c>
      <c r="J22" s="198">
        <f>SUM('Salary Info'!D18*I22)</f>
        <v>0</v>
      </c>
      <c r="K22" s="63"/>
      <c r="L22" s="70"/>
      <c r="W22" s="71"/>
    </row>
    <row r="23" spans="1:23" ht="15" customHeight="1" thickBot="1" x14ac:dyDescent="0.3">
      <c r="A23" s="98" t="s">
        <v>18</v>
      </c>
      <c r="B23" s="109"/>
      <c r="C23" s="108"/>
      <c r="D23" s="108"/>
      <c r="E23" s="139"/>
      <c r="F23" s="87">
        <f t="shared" ref="F23:J23" si="2">SUM(F14:F22)</f>
        <v>0</v>
      </c>
      <c r="G23" s="87">
        <f t="shared" si="2"/>
        <v>0</v>
      </c>
      <c r="H23" s="87">
        <f t="shared" si="2"/>
        <v>0</v>
      </c>
      <c r="I23" s="87">
        <f t="shared" si="2"/>
        <v>0</v>
      </c>
      <c r="J23" s="231">
        <f t="shared" si="2"/>
        <v>0</v>
      </c>
      <c r="K23" s="63"/>
      <c r="L23" s="70"/>
      <c r="W23" s="71"/>
    </row>
    <row r="24" spans="1:23" ht="15" customHeight="1" x14ac:dyDescent="0.25">
      <c r="A24" s="106"/>
      <c r="B24" s="99"/>
      <c r="C24" s="99"/>
      <c r="D24" s="99"/>
      <c r="E24" s="140"/>
      <c r="F24" s="97"/>
      <c r="G24" s="97"/>
      <c r="H24" s="97"/>
      <c r="I24" s="97"/>
      <c r="J24" s="100"/>
      <c r="K24" s="54"/>
      <c r="L24" s="70"/>
      <c r="W24" s="71"/>
    </row>
    <row r="25" spans="1:23" ht="15" customHeight="1" x14ac:dyDescent="0.25">
      <c r="A25" s="106"/>
      <c r="B25" s="99"/>
      <c r="C25" s="99"/>
      <c r="D25" s="99"/>
      <c r="E25" s="140" t="s">
        <v>82</v>
      </c>
      <c r="F25" s="208">
        <f>'Salary Info'!B21</f>
        <v>0</v>
      </c>
      <c r="G25" s="97"/>
      <c r="H25" s="97"/>
      <c r="I25" s="97" t="s">
        <v>83</v>
      </c>
      <c r="J25" s="210">
        <f>J23*F25</f>
        <v>0</v>
      </c>
      <c r="K25" s="54"/>
      <c r="L25" s="70"/>
      <c r="W25" s="71"/>
    </row>
    <row r="26" spans="1:23" ht="15" customHeight="1" x14ac:dyDescent="0.25">
      <c r="A26" s="106"/>
      <c r="B26" s="99"/>
      <c r="C26" s="99"/>
      <c r="D26" s="99"/>
      <c r="E26" s="140"/>
      <c r="F26" s="97"/>
      <c r="G26" s="97"/>
      <c r="H26" s="97"/>
      <c r="I26" s="97" t="s">
        <v>84</v>
      </c>
      <c r="J26" s="209">
        <f>J25+J23</f>
        <v>0</v>
      </c>
      <c r="K26" s="54"/>
      <c r="L26" s="70"/>
      <c r="W26" s="71"/>
    </row>
    <row r="27" spans="1:23" ht="15" customHeight="1" x14ac:dyDescent="0.25">
      <c r="A27" s="106"/>
      <c r="B27" s="99"/>
      <c r="C27" s="99"/>
      <c r="D27" s="99"/>
      <c r="E27" s="140"/>
      <c r="F27" s="97"/>
      <c r="G27" s="97"/>
      <c r="H27" s="97"/>
      <c r="I27" s="97" t="s">
        <v>85</v>
      </c>
      <c r="J27" s="211" t="e">
        <f>J26/D7</f>
        <v>#DIV/0!</v>
      </c>
      <c r="K27" s="54"/>
      <c r="L27" s="70"/>
      <c r="W27" s="71"/>
    </row>
    <row r="28" spans="1:23" ht="15" customHeight="1" x14ac:dyDescent="0.25">
      <c r="A28" s="106"/>
      <c r="B28" s="99"/>
      <c r="C28" s="99"/>
      <c r="D28" s="99"/>
      <c r="E28" s="140"/>
      <c r="F28" s="97"/>
      <c r="G28" s="97"/>
      <c r="H28" s="97"/>
      <c r="I28" s="97"/>
      <c r="J28" s="100"/>
      <c r="K28" s="54"/>
      <c r="L28" s="70"/>
      <c r="W28" s="71"/>
    </row>
    <row r="29" spans="1:23" ht="15" customHeight="1" x14ac:dyDescent="0.25">
      <c r="A29" s="92" t="s">
        <v>2</v>
      </c>
      <c r="B29" s="92"/>
      <c r="C29" s="92"/>
      <c r="D29" s="92"/>
      <c r="E29" s="92"/>
      <c r="F29" s="92"/>
      <c r="G29" s="93"/>
      <c r="H29" s="93"/>
      <c r="I29" s="93"/>
      <c r="J29" s="93"/>
      <c r="K29" s="94"/>
      <c r="L29" s="70"/>
      <c r="W29" s="71"/>
    </row>
    <row r="30" spans="1:23" ht="212.25" customHeight="1" x14ac:dyDescent="0.25">
      <c r="A30" s="241" t="s">
        <v>81</v>
      </c>
      <c r="B30" s="241"/>
      <c r="C30" s="241"/>
      <c r="D30" s="241"/>
      <c r="E30" s="241"/>
      <c r="F30" s="241"/>
      <c r="G30" s="241"/>
      <c r="H30" s="241"/>
      <c r="I30" s="241"/>
      <c r="J30" s="241"/>
      <c r="K30" s="71"/>
    </row>
    <row r="31" spans="1:23" ht="15" customHeight="1" x14ac:dyDescent="0.25">
      <c r="K31" s="71"/>
      <c r="M31" s="71"/>
    </row>
    <row r="32" spans="1:23" ht="15" customHeight="1" x14ac:dyDescent="0.25">
      <c r="K32" s="71"/>
    </row>
    <row r="33" spans="11:11" ht="15" customHeight="1" x14ac:dyDescent="0.25">
      <c r="K33" s="71"/>
    </row>
    <row r="34" spans="11:11" ht="15" customHeight="1" x14ac:dyDescent="0.25">
      <c r="K34" s="71"/>
    </row>
    <row r="35" spans="11:11" ht="15" customHeight="1" x14ac:dyDescent="0.25">
      <c r="K35" s="71"/>
    </row>
    <row r="36" spans="11:11" ht="15" customHeight="1" x14ac:dyDescent="0.25">
      <c r="K36" s="71"/>
    </row>
    <row r="37" spans="11:11" ht="15" customHeight="1" x14ac:dyDescent="0.25">
      <c r="K37" s="71"/>
    </row>
    <row r="38" spans="11:11" ht="15" customHeight="1" x14ac:dyDescent="0.25">
      <c r="K38" s="71"/>
    </row>
    <row r="39" spans="11:11" ht="15" customHeight="1" x14ac:dyDescent="0.25">
      <c r="K39" s="71"/>
    </row>
    <row r="40" spans="11:11" ht="15" customHeight="1" x14ac:dyDescent="0.25">
      <c r="K40" s="71"/>
    </row>
    <row r="41" spans="11:11" ht="15" customHeight="1" x14ac:dyDescent="0.25">
      <c r="K41" s="71"/>
    </row>
    <row r="42" spans="11:11" ht="15" customHeight="1" x14ac:dyDescent="0.25">
      <c r="K42" s="71"/>
    </row>
    <row r="43" spans="11:11" ht="15" customHeight="1" x14ac:dyDescent="0.25">
      <c r="K43" s="71"/>
    </row>
    <row r="44" spans="11:11" ht="15" customHeight="1" x14ac:dyDescent="0.25">
      <c r="K44" s="71"/>
    </row>
    <row r="45" spans="11:11" ht="15" customHeight="1" x14ac:dyDescent="0.25">
      <c r="K45" s="71"/>
    </row>
    <row r="46" spans="11:11" ht="15" customHeight="1" x14ac:dyDescent="0.25">
      <c r="K46" s="71"/>
    </row>
    <row r="47" spans="11:11" ht="15" customHeight="1" x14ac:dyDescent="0.25">
      <c r="K47" s="71"/>
    </row>
    <row r="48" spans="11:11" ht="15" customHeight="1" x14ac:dyDescent="0.25">
      <c r="K48" s="71"/>
    </row>
    <row r="49" spans="11:23" ht="15" customHeight="1" x14ac:dyDescent="0.25">
      <c r="K49" s="71"/>
    </row>
    <row r="50" spans="11:23" ht="15" customHeight="1" x14ac:dyDescent="0.25">
      <c r="K50" s="71"/>
    </row>
    <row r="51" spans="11:23" ht="15" customHeight="1" x14ac:dyDescent="0.25">
      <c r="K51" s="71"/>
    </row>
    <row r="52" spans="11:23" ht="15" customHeight="1" x14ac:dyDescent="0.25">
      <c r="K52" s="71"/>
    </row>
    <row r="53" spans="11:23" ht="15" customHeight="1" x14ac:dyDescent="0.25"/>
    <row r="54" spans="11:23" ht="15" customHeight="1" x14ac:dyDescent="0.25"/>
    <row r="55" spans="11:23" ht="15" customHeight="1" x14ac:dyDescent="0.25">
      <c r="K55" s="70"/>
      <c r="V55" s="71"/>
    </row>
    <row r="56" spans="11:23" ht="15" customHeight="1" x14ac:dyDescent="0.25"/>
    <row r="57" spans="11:23" ht="15" customHeight="1" x14ac:dyDescent="0.25"/>
    <row r="58" spans="11:23" ht="15" customHeight="1" x14ac:dyDescent="0.25">
      <c r="K58" s="93"/>
      <c r="L58" s="95"/>
      <c r="W58" s="71"/>
    </row>
    <row r="59" spans="11:23" ht="109.5" customHeight="1" x14ac:dyDescent="0.25">
      <c r="K59" s="96"/>
      <c r="L59" s="93"/>
      <c r="W59" s="71"/>
    </row>
  </sheetData>
  <sheetProtection algorithmName="SHA-512" hashValue="9eWIQBy6YY76bsRYjWo/F6OD+BQPK+SKyfa2sZiwtqiqH6FgXjMv8EtgTTFamjLWEh1rurIZrRM7ABT+p/cucA==" saltValue="VEdwsXMD/Wz1wptzSLJP3w==" spinCount="100000" sheet="1" objects="1" scenarios="1"/>
  <mergeCells count="4">
    <mergeCell ref="D8:J8"/>
    <mergeCell ref="A30:J30"/>
    <mergeCell ref="B12:D12"/>
    <mergeCell ref="D7:E7"/>
  </mergeCells>
  <pageMargins left="0.7" right="0.7" top="0.75" bottom="0.75" header="0.3" footer="0.3"/>
  <pageSetup scale="94"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66"/>
  <sheetViews>
    <sheetView workbookViewId="0">
      <selection activeCell="K7" sqref="K7"/>
    </sheetView>
  </sheetViews>
  <sheetFormatPr defaultRowHeight="15" x14ac:dyDescent="0.25"/>
  <cols>
    <col min="1" max="1" width="24.7109375" style="49" customWidth="1"/>
    <col min="2" max="6" width="6.7109375" style="49" customWidth="1"/>
    <col min="7" max="7" width="8.7109375" style="49" customWidth="1"/>
    <col min="8" max="9" width="6.7109375" style="49" customWidth="1"/>
    <col min="10" max="10" width="8.7109375" style="49" customWidth="1"/>
    <col min="11" max="11" width="12.7109375" style="49" customWidth="1"/>
    <col min="12" max="12" width="11.42578125" style="49" customWidth="1"/>
    <col min="13" max="13" width="17.85546875" style="49" customWidth="1"/>
    <col min="14" max="14" width="13.5703125" style="49" customWidth="1"/>
    <col min="15" max="15" width="16.7109375" style="49" customWidth="1"/>
    <col min="16" max="16" width="18.42578125" style="49" customWidth="1"/>
    <col min="17" max="17" width="11.42578125" style="49" customWidth="1"/>
    <col min="18" max="22" width="9.140625" style="49"/>
    <col min="23" max="23" width="13.28515625" style="49" customWidth="1"/>
    <col min="24" max="16384" width="9.140625" style="49"/>
  </cols>
  <sheetData>
    <row r="1" spans="1:24" ht="15" customHeight="1" x14ac:dyDescent="0.25"/>
    <row r="2" spans="1:24" ht="15" customHeight="1" x14ac:dyDescent="0.25">
      <c r="E2" s="59" t="s">
        <v>53</v>
      </c>
      <c r="K2" s="52"/>
    </row>
    <row r="3" spans="1:24" ht="15" customHeight="1" x14ac:dyDescent="0.25">
      <c r="K3" s="54"/>
    </row>
    <row r="4" spans="1:24" ht="15" customHeight="1" x14ac:dyDescent="0.25">
      <c r="A4" s="11"/>
      <c r="B4" s="11"/>
      <c r="C4" s="11"/>
      <c r="D4" s="11"/>
      <c r="E4" s="11"/>
      <c r="F4" s="11"/>
      <c r="J4" s="10"/>
      <c r="L4" s="50"/>
    </row>
    <row r="5" spans="1:24" ht="15" customHeight="1" x14ac:dyDescent="0.25">
      <c r="B5" s="60"/>
      <c r="C5" s="61" t="s">
        <v>5</v>
      </c>
      <c r="D5" s="62">
        <f>'Salary Info'!B5</f>
        <v>0</v>
      </c>
      <c r="E5" s="63"/>
      <c r="F5" s="63"/>
      <c r="G5" s="63"/>
      <c r="H5" s="64"/>
      <c r="I5" s="64"/>
      <c r="J5" s="64"/>
      <c r="K5" s="53"/>
    </row>
    <row r="6" spans="1:24" ht="15" customHeight="1" x14ac:dyDescent="0.25">
      <c r="C6" s="61" t="s">
        <v>28</v>
      </c>
      <c r="D6" s="65" t="s">
        <v>6</v>
      </c>
      <c r="G6" s="50"/>
      <c r="H6" s="50"/>
      <c r="I6" s="50"/>
    </row>
    <row r="7" spans="1:24" ht="15" customHeight="1" x14ac:dyDescent="0.25">
      <c r="C7" s="61" t="s">
        <v>36</v>
      </c>
      <c r="D7" s="48"/>
      <c r="G7" s="50"/>
      <c r="H7" s="50"/>
      <c r="I7" s="50"/>
      <c r="J7" s="61" t="s">
        <v>34</v>
      </c>
      <c r="K7" s="48"/>
    </row>
    <row r="8" spans="1:24" ht="15" customHeight="1" x14ac:dyDescent="0.25">
      <c r="A8" s="60"/>
      <c r="B8" s="61"/>
      <c r="C8" s="61" t="s">
        <v>78</v>
      </c>
      <c r="D8" s="250"/>
      <c r="E8" s="251"/>
      <c r="F8" s="251"/>
      <c r="G8" s="251"/>
      <c r="H8" s="251"/>
      <c r="I8" s="251"/>
      <c r="J8" s="251"/>
      <c r="K8" s="252"/>
    </row>
    <row r="9" spans="1:24" ht="45" customHeight="1" x14ac:dyDescent="0.25">
      <c r="A9" s="60"/>
      <c r="B9" s="215"/>
      <c r="C9" s="214" t="s">
        <v>26</v>
      </c>
      <c r="D9" s="253" t="s">
        <v>35</v>
      </c>
      <c r="E9" s="253"/>
      <c r="F9" s="253"/>
      <c r="G9" s="253"/>
      <c r="H9" s="253"/>
      <c r="I9" s="253"/>
      <c r="J9" s="253"/>
      <c r="K9" s="253"/>
    </row>
    <row r="10" spans="1:24" s="215" customFormat="1" ht="45" customHeight="1" x14ac:dyDescent="0.25">
      <c r="A10" s="212"/>
      <c r="C10" s="214" t="s">
        <v>27</v>
      </c>
      <c r="D10" s="254" t="s">
        <v>37</v>
      </c>
      <c r="E10" s="254"/>
      <c r="F10" s="254"/>
      <c r="G10" s="254"/>
      <c r="H10" s="254"/>
      <c r="I10" s="254"/>
      <c r="J10" s="254"/>
      <c r="K10" s="254"/>
    </row>
    <row r="11" spans="1:24" ht="15" customHeight="1" thickBot="1" x14ac:dyDescent="0.3">
      <c r="G11" s="67"/>
      <c r="H11" s="68"/>
      <c r="I11" s="68"/>
      <c r="J11" s="67"/>
      <c r="K11" s="69"/>
      <c r="L11" s="63"/>
      <c r="M11" s="70"/>
      <c r="X11" s="71"/>
    </row>
    <row r="12" spans="1:24" ht="32.1" customHeight="1" thickBot="1" x14ac:dyDescent="0.3">
      <c r="A12" s="72"/>
      <c r="B12" s="246" t="s">
        <v>60</v>
      </c>
      <c r="C12" s="247"/>
      <c r="D12" s="248"/>
      <c r="E12" s="73"/>
      <c r="F12" s="73"/>
      <c r="G12" s="73"/>
      <c r="H12" s="73"/>
      <c r="I12" s="73"/>
      <c r="J12" s="73"/>
      <c r="K12" s="74"/>
      <c r="L12" s="63"/>
      <c r="M12" s="70"/>
      <c r="O12" s="71"/>
      <c r="P12" s="71"/>
      <c r="X12" s="71"/>
    </row>
    <row r="13" spans="1:24" s="66" customFormat="1" ht="90" customHeight="1" x14ac:dyDescent="0.25">
      <c r="A13" s="104" t="s">
        <v>59</v>
      </c>
      <c r="B13" s="207" t="s">
        <v>38</v>
      </c>
      <c r="C13" s="207" t="s">
        <v>6</v>
      </c>
      <c r="D13" s="207" t="s">
        <v>21</v>
      </c>
      <c r="E13" s="75" t="s">
        <v>87</v>
      </c>
      <c r="F13" s="75" t="s">
        <v>88</v>
      </c>
      <c r="G13" s="75" t="s">
        <v>29</v>
      </c>
      <c r="H13" s="75" t="s">
        <v>30</v>
      </c>
      <c r="I13" s="75" t="s">
        <v>31</v>
      </c>
      <c r="J13" s="75" t="s">
        <v>17</v>
      </c>
      <c r="K13" s="206" t="s">
        <v>15</v>
      </c>
      <c r="L13" s="60"/>
      <c r="M13" s="76"/>
      <c r="O13" s="77"/>
      <c r="P13" s="77"/>
      <c r="X13" s="78"/>
    </row>
    <row r="14" spans="1:24" ht="15" customHeight="1" x14ac:dyDescent="0.25">
      <c r="A14" s="79" t="s">
        <v>1</v>
      </c>
      <c r="B14" s="46"/>
      <c r="C14" s="46"/>
      <c r="D14" s="46"/>
      <c r="E14" s="55"/>
      <c r="F14" s="55"/>
      <c r="G14" s="80">
        <f>(B14*E14)+((C14+D14)*F14)</f>
        <v>0</v>
      </c>
      <c r="H14" s="46"/>
      <c r="I14" s="46"/>
      <c r="J14" s="81">
        <f>G14+H14+I14</f>
        <v>0</v>
      </c>
      <c r="K14" s="82">
        <f>SUM('Salary Info'!D10*J14)</f>
        <v>0</v>
      </c>
      <c r="L14" s="63"/>
      <c r="M14" s="70"/>
      <c r="X14" s="71"/>
    </row>
    <row r="15" spans="1:24" ht="15" customHeight="1" x14ac:dyDescent="0.25">
      <c r="A15" s="79" t="s">
        <v>80</v>
      </c>
      <c r="B15" s="46"/>
      <c r="C15" s="46"/>
      <c r="D15" s="46"/>
      <c r="E15" s="55"/>
      <c r="F15" s="55"/>
      <c r="G15" s="80">
        <f t="shared" ref="G15:G22" si="0">(B15*E15)+((C15+D15)*F15)</f>
        <v>0</v>
      </c>
      <c r="H15" s="46"/>
      <c r="I15" s="46"/>
      <c r="J15" s="81">
        <f t="shared" ref="J15:J22" si="1">G15+H15+I15</f>
        <v>0</v>
      </c>
      <c r="K15" s="82">
        <f>SUM('Salary Info'!D11*J15)</f>
        <v>0</v>
      </c>
      <c r="L15" s="63"/>
      <c r="M15" s="70"/>
      <c r="X15" s="71"/>
    </row>
    <row r="16" spans="1:24" ht="15" customHeight="1" x14ac:dyDescent="0.25">
      <c r="A16" s="79" t="s">
        <v>79</v>
      </c>
      <c r="B16" s="46"/>
      <c r="C16" s="46"/>
      <c r="D16" s="46"/>
      <c r="E16" s="55"/>
      <c r="F16" s="55"/>
      <c r="G16" s="80">
        <f t="shared" si="0"/>
        <v>0</v>
      </c>
      <c r="H16" s="46"/>
      <c r="I16" s="46"/>
      <c r="J16" s="81">
        <f t="shared" si="1"/>
        <v>0</v>
      </c>
      <c r="K16" s="82">
        <f>SUM('Salary Info'!D12*J16)</f>
        <v>0</v>
      </c>
      <c r="L16" s="63"/>
      <c r="M16" s="70"/>
      <c r="X16" s="71"/>
    </row>
    <row r="17" spans="1:24" ht="15" customHeight="1" x14ac:dyDescent="0.25">
      <c r="A17" s="79" t="s">
        <v>9</v>
      </c>
      <c r="B17" s="46"/>
      <c r="C17" s="46"/>
      <c r="D17" s="46"/>
      <c r="E17" s="55"/>
      <c r="F17" s="55"/>
      <c r="G17" s="80">
        <f t="shared" si="0"/>
        <v>0</v>
      </c>
      <c r="H17" s="46"/>
      <c r="I17" s="46"/>
      <c r="J17" s="81">
        <f t="shared" si="1"/>
        <v>0</v>
      </c>
      <c r="K17" s="82">
        <f>SUM('Salary Info'!D13*J17)</f>
        <v>0</v>
      </c>
      <c r="L17" s="63"/>
      <c r="M17" s="70"/>
      <c r="X17" s="71"/>
    </row>
    <row r="18" spans="1:24" ht="15" customHeight="1" x14ac:dyDescent="0.25">
      <c r="A18" s="79" t="s">
        <v>10</v>
      </c>
      <c r="B18" s="46"/>
      <c r="C18" s="46"/>
      <c r="D18" s="46"/>
      <c r="E18" s="55"/>
      <c r="F18" s="55"/>
      <c r="G18" s="80">
        <f t="shared" si="0"/>
        <v>0</v>
      </c>
      <c r="H18" s="46"/>
      <c r="I18" s="46"/>
      <c r="J18" s="81">
        <f t="shared" si="1"/>
        <v>0</v>
      </c>
      <c r="K18" s="82">
        <f>SUM('Salary Info'!D14*J18)</f>
        <v>0</v>
      </c>
      <c r="L18" s="63"/>
      <c r="M18" s="70"/>
      <c r="X18" s="71"/>
    </row>
    <row r="19" spans="1:24" ht="15" customHeight="1" x14ac:dyDescent="0.25">
      <c r="A19" s="83" t="str">
        <f>'Salary Info'!A15</f>
        <v>Other 1</v>
      </c>
      <c r="B19" s="46"/>
      <c r="C19" s="46"/>
      <c r="D19" s="46"/>
      <c r="E19" s="55"/>
      <c r="F19" s="55"/>
      <c r="G19" s="80">
        <f t="shared" si="0"/>
        <v>0</v>
      </c>
      <c r="H19" s="46"/>
      <c r="I19" s="46"/>
      <c r="J19" s="81">
        <f t="shared" si="1"/>
        <v>0</v>
      </c>
      <c r="K19" s="82">
        <f>SUM('Salary Info'!D15*J19)</f>
        <v>0</v>
      </c>
      <c r="L19" s="63"/>
      <c r="M19" s="70"/>
      <c r="X19" s="71"/>
    </row>
    <row r="20" spans="1:24" ht="15" customHeight="1" x14ac:dyDescent="0.25">
      <c r="A20" s="79" t="str">
        <f>'Salary Info'!A16</f>
        <v>Other 2</v>
      </c>
      <c r="B20" s="46"/>
      <c r="C20" s="46"/>
      <c r="D20" s="46"/>
      <c r="E20" s="55"/>
      <c r="F20" s="55"/>
      <c r="G20" s="80">
        <f t="shared" si="0"/>
        <v>0</v>
      </c>
      <c r="H20" s="46"/>
      <c r="I20" s="46"/>
      <c r="J20" s="81">
        <f t="shared" si="1"/>
        <v>0</v>
      </c>
      <c r="K20" s="82">
        <f>SUM('Salary Info'!D16*J20)</f>
        <v>0</v>
      </c>
      <c r="L20" s="63"/>
      <c r="M20" s="70"/>
      <c r="X20" s="71"/>
    </row>
    <row r="21" spans="1:24" ht="15" customHeight="1" x14ac:dyDescent="0.25">
      <c r="A21" s="79" t="str">
        <f>'Salary Info'!A17</f>
        <v>Other 3</v>
      </c>
      <c r="B21" s="46"/>
      <c r="C21" s="46"/>
      <c r="D21" s="46"/>
      <c r="E21" s="55"/>
      <c r="F21" s="55"/>
      <c r="G21" s="80">
        <f t="shared" si="0"/>
        <v>0</v>
      </c>
      <c r="H21" s="46"/>
      <c r="I21" s="46"/>
      <c r="J21" s="81">
        <f t="shared" si="1"/>
        <v>0</v>
      </c>
      <c r="K21" s="82">
        <f>SUM('Salary Info'!D17*J21)</f>
        <v>0</v>
      </c>
      <c r="L21" s="63"/>
      <c r="M21" s="70"/>
      <c r="N21" s="71"/>
      <c r="X21" s="71"/>
    </row>
    <row r="22" spans="1:24" ht="15" customHeight="1" thickBot="1" x14ac:dyDescent="0.3">
      <c r="A22" s="84" t="str">
        <f>'Salary Info'!A18</f>
        <v>Other 4</v>
      </c>
      <c r="B22" s="47"/>
      <c r="C22" s="47"/>
      <c r="D22" s="47"/>
      <c r="E22" s="138"/>
      <c r="F22" s="138"/>
      <c r="G22" s="85">
        <f t="shared" si="0"/>
        <v>0</v>
      </c>
      <c r="H22" s="47"/>
      <c r="I22" s="47"/>
      <c r="J22" s="86">
        <f t="shared" si="1"/>
        <v>0</v>
      </c>
      <c r="K22" s="13">
        <f>SUM('Salary Info'!D18*J22)</f>
        <v>0</v>
      </c>
      <c r="L22" s="63"/>
      <c r="M22" s="70"/>
      <c r="X22" s="71"/>
    </row>
    <row r="23" spans="1:24" ht="15" customHeight="1" thickBot="1" x14ac:dyDescent="0.3">
      <c r="A23" s="111" t="s">
        <v>18</v>
      </c>
      <c r="B23" s="108"/>
      <c r="C23" s="108"/>
      <c r="D23" s="108"/>
      <c r="E23" s="107"/>
      <c r="F23" s="107"/>
      <c r="G23" s="87">
        <f>SUM(G14:G22)</f>
        <v>0</v>
      </c>
      <c r="H23" s="87">
        <f t="shared" ref="H23:I23" si="2">SUM(H14:H22)</f>
        <v>0</v>
      </c>
      <c r="I23" s="87">
        <f t="shared" si="2"/>
        <v>0</v>
      </c>
      <c r="J23" s="88">
        <f>SUM(J14:J22)</f>
        <v>0</v>
      </c>
      <c r="K23" s="89">
        <f>SUM(K14:K22)</f>
        <v>0</v>
      </c>
      <c r="L23" s="63"/>
      <c r="M23" s="70"/>
      <c r="X23" s="71"/>
    </row>
    <row r="24" spans="1:24" ht="15" customHeight="1" x14ac:dyDescent="0.25">
      <c r="A24" s="90"/>
      <c r="B24" s="14"/>
      <c r="C24" s="14"/>
      <c r="D24" s="14"/>
      <c r="E24" s="14"/>
      <c r="F24" s="14"/>
      <c r="G24" s="15"/>
      <c r="H24" s="69"/>
      <c r="I24" s="69"/>
      <c r="J24" s="16"/>
      <c r="K24" s="17"/>
      <c r="L24" s="63"/>
      <c r="M24" s="70"/>
      <c r="X24" s="71"/>
    </row>
    <row r="25" spans="1:24" ht="15" customHeight="1" x14ac:dyDescent="0.25">
      <c r="A25" s="90"/>
      <c r="B25" s="14"/>
      <c r="C25" s="14"/>
      <c r="D25" s="14"/>
      <c r="E25" s="14"/>
      <c r="F25" s="140" t="s">
        <v>82</v>
      </c>
      <c r="G25" s="208">
        <f>'Salary Info'!B21</f>
        <v>0</v>
      </c>
      <c r="H25" s="97"/>
      <c r="I25" s="97"/>
      <c r="J25" s="97" t="s">
        <v>83</v>
      </c>
      <c r="K25" s="210">
        <f>K23*G25</f>
        <v>0</v>
      </c>
      <c r="L25" s="63"/>
      <c r="M25" s="70"/>
      <c r="X25" s="71"/>
    </row>
    <row r="26" spans="1:24" ht="15" customHeight="1" x14ac:dyDescent="0.25">
      <c r="A26" s="90"/>
      <c r="B26" s="14"/>
      <c r="C26" s="14"/>
      <c r="D26" s="14"/>
      <c r="E26" s="14"/>
      <c r="F26" s="140"/>
      <c r="G26" s="97"/>
      <c r="H26" s="97"/>
      <c r="I26" s="97"/>
      <c r="J26" s="97" t="s">
        <v>84</v>
      </c>
      <c r="K26" s="209">
        <f>K25+K23</f>
        <v>0</v>
      </c>
      <c r="L26" s="63"/>
      <c r="M26" s="70"/>
      <c r="X26" s="71"/>
    </row>
    <row r="27" spans="1:24" ht="15" customHeight="1" x14ac:dyDescent="0.25">
      <c r="A27" s="90"/>
      <c r="B27" s="14"/>
      <c r="C27" s="14"/>
      <c r="D27" s="14"/>
      <c r="E27" s="14"/>
      <c r="F27" s="140"/>
      <c r="G27" s="97"/>
      <c r="H27" s="97"/>
      <c r="I27" s="97"/>
      <c r="J27" s="97" t="s">
        <v>86</v>
      </c>
      <c r="K27" s="211" t="e">
        <f>K26/K7</f>
        <v>#DIV/0!</v>
      </c>
      <c r="L27" s="63"/>
      <c r="M27" s="70"/>
      <c r="X27" s="71"/>
    </row>
    <row r="28" spans="1:24" ht="15" customHeight="1" x14ac:dyDescent="0.25">
      <c r="A28" s="90"/>
      <c r="B28" s="14"/>
      <c r="C28" s="14"/>
      <c r="D28" s="14"/>
      <c r="E28" s="14"/>
      <c r="F28" s="14"/>
      <c r="G28" s="15"/>
      <c r="H28" s="69"/>
      <c r="I28" s="69"/>
      <c r="J28" s="16"/>
      <c r="K28" s="17"/>
      <c r="L28" s="63"/>
      <c r="M28" s="70"/>
      <c r="X28" s="71"/>
    </row>
    <row r="29" spans="1:24" ht="15" customHeight="1" x14ac:dyDescent="0.25">
      <c r="A29" s="92" t="s">
        <v>2</v>
      </c>
      <c r="B29" s="92"/>
      <c r="C29" s="92"/>
      <c r="D29" s="92"/>
      <c r="E29" s="92"/>
      <c r="F29" s="92"/>
      <c r="G29" s="92"/>
      <c r="H29" s="93"/>
      <c r="I29" s="93"/>
      <c r="J29" s="93"/>
      <c r="K29" s="93"/>
      <c r="L29" s="63"/>
      <c r="M29" s="70"/>
      <c r="X29" s="71"/>
    </row>
    <row r="30" spans="1:24" ht="215.25" customHeight="1" x14ac:dyDescent="0.25">
      <c r="A30" s="241" t="s">
        <v>89</v>
      </c>
      <c r="B30" s="241"/>
      <c r="C30" s="241"/>
      <c r="D30" s="241"/>
      <c r="E30" s="241"/>
      <c r="F30" s="241"/>
      <c r="G30" s="241"/>
      <c r="H30" s="241"/>
      <c r="I30" s="241"/>
      <c r="J30" s="241"/>
      <c r="K30" s="241"/>
      <c r="L30" s="63"/>
      <c r="M30" s="70"/>
      <c r="X30" s="71"/>
    </row>
    <row r="31" spans="1:24" ht="15" customHeight="1" x14ac:dyDescent="0.25">
      <c r="L31" s="63"/>
      <c r="M31" s="70"/>
      <c r="X31" s="71"/>
    </row>
    <row r="32" spans="1:24" ht="15" customHeight="1" x14ac:dyDescent="0.25">
      <c r="L32" s="63"/>
      <c r="M32" s="70"/>
      <c r="X32" s="71"/>
    </row>
    <row r="33" spans="12:24" ht="15" customHeight="1" x14ac:dyDescent="0.25">
      <c r="L33" s="63"/>
      <c r="M33" s="70"/>
      <c r="X33" s="71"/>
    </row>
    <row r="34" spans="12:24" ht="15" customHeight="1" x14ac:dyDescent="0.25">
      <c r="L34" s="63"/>
      <c r="M34" s="70"/>
      <c r="X34" s="71"/>
    </row>
    <row r="35" spans="12:24" ht="15" customHeight="1" x14ac:dyDescent="0.25">
      <c r="L35" s="63"/>
      <c r="M35" s="70"/>
      <c r="X35" s="71"/>
    </row>
    <row r="36" spans="12:24" ht="15" customHeight="1" x14ac:dyDescent="0.25">
      <c r="L36" s="94"/>
      <c r="M36" s="70"/>
      <c r="X36" s="71"/>
    </row>
    <row r="37" spans="12:24" ht="96.75" customHeight="1" x14ac:dyDescent="0.25">
      <c r="L37" s="71"/>
    </row>
    <row r="38" spans="12:24" ht="15" customHeight="1" x14ac:dyDescent="0.25">
      <c r="L38" s="71"/>
      <c r="N38" s="71"/>
    </row>
    <row r="39" spans="12:24" ht="15" customHeight="1" x14ac:dyDescent="0.25">
      <c r="L39" s="71"/>
    </row>
    <row r="40" spans="12:24" ht="15" customHeight="1" x14ac:dyDescent="0.25">
      <c r="L40" s="71"/>
    </row>
    <row r="41" spans="12:24" ht="15" customHeight="1" x14ac:dyDescent="0.25">
      <c r="L41" s="71"/>
    </row>
    <row r="42" spans="12:24" ht="15" customHeight="1" x14ac:dyDescent="0.25">
      <c r="L42" s="71"/>
    </row>
    <row r="43" spans="12:24" ht="15" customHeight="1" x14ac:dyDescent="0.25">
      <c r="L43" s="71"/>
    </row>
    <row r="44" spans="12:24" ht="15" customHeight="1" x14ac:dyDescent="0.25">
      <c r="L44" s="71"/>
    </row>
    <row r="45" spans="12:24" ht="15" customHeight="1" x14ac:dyDescent="0.25">
      <c r="L45" s="71"/>
    </row>
    <row r="46" spans="12:24" ht="15" customHeight="1" x14ac:dyDescent="0.25">
      <c r="L46" s="71"/>
    </row>
    <row r="47" spans="12:24" ht="15" customHeight="1" x14ac:dyDescent="0.25">
      <c r="L47" s="71"/>
    </row>
    <row r="48" spans="12:24" ht="15" customHeight="1" x14ac:dyDescent="0.25">
      <c r="L48" s="71"/>
    </row>
    <row r="49" spans="12:23" ht="15" customHeight="1" x14ac:dyDescent="0.25">
      <c r="L49" s="71"/>
    </row>
    <row r="50" spans="12:23" ht="15" customHeight="1" x14ac:dyDescent="0.25">
      <c r="L50" s="71"/>
    </row>
    <row r="51" spans="12:23" ht="15" customHeight="1" x14ac:dyDescent="0.25">
      <c r="L51" s="71"/>
    </row>
    <row r="52" spans="12:23" ht="15" customHeight="1" x14ac:dyDescent="0.25">
      <c r="L52" s="71"/>
    </row>
    <row r="53" spans="12:23" ht="15" customHeight="1" x14ac:dyDescent="0.25">
      <c r="L53" s="71"/>
    </row>
    <row r="54" spans="12:23" ht="15" customHeight="1" x14ac:dyDescent="0.25">
      <c r="L54" s="71"/>
    </row>
    <row r="55" spans="12:23" ht="15" customHeight="1" x14ac:dyDescent="0.25">
      <c r="L55" s="71"/>
    </row>
    <row r="56" spans="12:23" ht="15" customHeight="1" x14ac:dyDescent="0.25">
      <c r="L56" s="71"/>
    </row>
    <row r="57" spans="12:23" ht="15" customHeight="1" x14ac:dyDescent="0.25">
      <c r="L57" s="71"/>
    </row>
    <row r="58" spans="12:23" ht="15" customHeight="1" x14ac:dyDescent="0.25">
      <c r="L58" s="71"/>
    </row>
    <row r="59" spans="12:23" ht="15" customHeight="1" x14ac:dyDescent="0.25">
      <c r="L59" s="71"/>
    </row>
    <row r="60" spans="12:23" ht="15" customHeight="1" x14ac:dyDescent="0.25"/>
    <row r="61" spans="12:23" ht="15" customHeight="1" x14ac:dyDescent="0.25"/>
    <row r="62" spans="12:23" ht="15" customHeight="1" x14ac:dyDescent="0.25">
      <c r="L62" s="70"/>
      <c r="W62" s="71"/>
    </row>
    <row r="63" spans="12:23" ht="15" customHeight="1" x14ac:dyDescent="0.25"/>
    <row r="64" spans="12:23" ht="15" customHeight="1" x14ac:dyDescent="0.25"/>
    <row r="65" spans="12:24" ht="15" customHeight="1" x14ac:dyDescent="0.25">
      <c r="L65" s="93"/>
      <c r="M65" s="95"/>
      <c r="X65" s="71"/>
    </row>
    <row r="66" spans="12:24" ht="109.5" customHeight="1" x14ac:dyDescent="0.25">
      <c r="L66" s="96"/>
      <c r="M66" s="93"/>
      <c r="X66" s="71"/>
    </row>
  </sheetData>
  <sheetProtection algorithmName="SHA-512" hashValue="+jOsTGAOFnSfTxu6r3JmsEDJtQMEvg9nwApHELE6twXtw1yXMDfsOkNKiVzR2Bl9hh+a2Vc15it73bdBtOotpQ==" saltValue="VWBUUOcvw09HtoJbeQuxow==" spinCount="100000" sheet="1" objects="1" scenarios="1"/>
  <mergeCells count="5">
    <mergeCell ref="D8:K8"/>
    <mergeCell ref="B12:D12"/>
    <mergeCell ref="A30:K30"/>
    <mergeCell ref="D9:K9"/>
    <mergeCell ref="D10:K10"/>
  </mergeCells>
  <pageMargins left="0.7" right="0.7" top="0.75" bottom="0.25" header="0.3" footer="0.3"/>
  <pageSetup scale="88"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68"/>
  <sheetViews>
    <sheetView tabSelected="1" workbookViewId="0">
      <selection activeCell="J4" sqref="J4"/>
    </sheetView>
  </sheetViews>
  <sheetFormatPr defaultRowHeight="15" x14ac:dyDescent="0.25"/>
  <cols>
    <col min="1" max="1" width="24.7109375" style="49" customWidth="1"/>
    <col min="2" max="5" width="7.7109375" style="49" customWidth="1"/>
    <col min="6" max="6" width="8.7109375" style="49" customWidth="1"/>
    <col min="7" max="8" width="7.7109375" style="49" customWidth="1"/>
    <col min="9" max="9" width="8.7109375" style="49" customWidth="1"/>
    <col min="10" max="10" width="12.7109375" style="49" customWidth="1"/>
    <col min="11" max="11" width="11.42578125" style="49" customWidth="1"/>
    <col min="12" max="12" width="17.85546875" style="49" customWidth="1"/>
    <col min="13" max="13" width="13.5703125" style="49" customWidth="1"/>
    <col min="14" max="14" width="16.7109375" style="49" customWidth="1"/>
    <col min="15" max="15" width="18.42578125" style="49" customWidth="1"/>
    <col min="16" max="16" width="11.42578125" style="49" customWidth="1"/>
    <col min="17" max="21" width="9.140625" style="49"/>
    <col min="22" max="22" width="13.28515625" style="49" customWidth="1"/>
    <col min="23" max="16384" width="9.140625" style="49"/>
  </cols>
  <sheetData>
    <row r="1" spans="1:25" ht="15" customHeight="1" x14ac:dyDescent="0.25"/>
    <row r="2" spans="1:25" ht="15" customHeight="1" x14ac:dyDescent="0.25">
      <c r="E2" s="59" t="s">
        <v>53</v>
      </c>
      <c r="J2" s="56"/>
    </row>
    <row r="3" spans="1:25" ht="15" customHeight="1" x14ac:dyDescent="0.25">
      <c r="J3" s="57"/>
    </row>
    <row r="4" spans="1:25" ht="15" customHeight="1" x14ac:dyDescent="0.25">
      <c r="J4" s="56"/>
    </row>
    <row r="5" spans="1:25" ht="15" customHeight="1" x14ac:dyDescent="0.25">
      <c r="B5" s="60"/>
      <c r="C5" s="61" t="s">
        <v>5</v>
      </c>
      <c r="D5" s="62">
        <f>'Salary Info'!B5</f>
        <v>0</v>
      </c>
      <c r="E5" s="63"/>
      <c r="F5" s="63"/>
      <c r="G5" s="64"/>
      <c r="H5" s="64"/>
      <c r="I5" s="64"/>
      <c r="J5" s="50"/>
    </row>
    <row r="6" spans="1:25" ht="15" customHeight="1" x14ac:dyDescent="0.25">
      <c r="C6" s="61" t="s">
        <v>28</v>
      </c>
      <c r="D6" s="65" t="s">
        <v>8</v>
      </c>
      <c r="F6" s="50"/>
      <c r="G6" s="50"/>
      <c r="H6" s="50"/>
      <c r="J6" s="50"/>
    </row>
    <row r="7" spans="1:25" ht="15" customHeight="1" x14ac:dyDescent="0.25">
      <c r="C7" s="61" t="s">
        <v>94</v>
      </c>
      <c r="D7" s="256"/>
      <c r="E7" s="256"/>
      <c r="F7" s="256"/>
      <c r="G7" s="256"/>
      <c r="H7" s="256"/>
      <c r="I7" s="256"/>
      <c r="J7" s="256"/>
    </row>
    <row r="8" spans="1:25" ht="15" customHeight="1" x14ac:dyDescent="0.25">
      <c r="A8" s="60"/>
      <c r="B8" s="61"/>
      <c r="D8" s="90" t="s">
        <v>91</v>
      </c>
      <c r="E8" s="230"/>
      <c r="F8" s="143"/>
      <c r="G8" s="143"/>
      <c r="H8" s="143"/>
      <c r="I8" s="143"/>
      <c r="J8" s="143"/>
    </row>
    <row r="9" spans="1:25" ht="15" customHeight="1" x14ac:dyDescent="0.25">
      <c r="D9" s="61" t="s">
        <v>114</v>
      </c>
      <c r="E9" s="48"/>
      <c r="F9" s="52"/>
      <c r="G9" s="52"/>
      <c r="H9" s="52"/>
      <c r="I9" s="52"/>
      <c r="J9" s="52"/>
    </row>
    <row r="10" spans="1:25" s="215" customFormat="1" ht="45" customHeight="1" x14ac:dyDescent="0.25">
      <c r="A10" s="212"/>
      <c r="B10" s="213"/>
      <c r="C10" s="214" t="s">
        <v>26</v>
      </c>
      <c r="D10" s="255" t="s">
        <v>95</v>
      </c>
      <c r="E10" s="255"/>
      <c r="F10" s="255"/>
      <c r="G10" s="255"/>
      <c r="H10" s="255"/>
      <c r="I10" s="255"/>
      <c r="J10" s="255"/>
    </row>
    <row r="11" spans="1:25" s="215" customFormat="1" ht="75" customHeight="1" x14ac:dyDescent="0.25">
      <c r="A11" s="212"/>
      <c r="B11" s="213"/>
      <c r="C11" s="214" t="s">
        <v>27</v>
      </c>
      <c r="D11" s="254" t="s">
        <v>111</v>
      </c>
      <c r="E11" s="254"/>
      <c r="F11" s="254"/>
      <c r="G11" s="254"/>
      <c r="H11" s="254"/>
      <c r="I11" s="254"/>
      <c r="J11" s="254"/>
    </row>
    <row r="12" spans="1:25" ht="15" customHeight="1" thickBot="1" x14ac:dyDescent="0.3">
      <c r="F12" s="67"/>
      <c r="G12" s="68"/>
      <c r="H12" s="68"/>
      <c r="I12" s="67"/>
      <c r="K12" s="63"/>
      <c r="L12" s="70"/>
      <c r="W12" s="71"/>
    </row>
    <row r="13" spans="1:25" ht="30" customHeight="1" thickBot="1" x14ac:dyDescent="0.3">
      <c r="A13" s="72"/>
      <c r="B13" s="257" t="s">
        <v>92</v>
      </c>
      <c r="C13" s="258"/>
      <c r="D13" s="258"/>
      <c r="E13" s="259"/>
      <c r="F13" s="201"/>
      <c r="G13" s="73"/>
      <c r="H13" s="73"/>
      <c r="I13" s="73"/>
      <c r="J13" s="73"/>
      <c r="K13" s="73"/>
      <c r="L13" s="72"/>
      <c r="M13" s="63"/>
      <c r="N13" s="70"/>
      <c r="P13" s="71"/>
      <c r="Q13" s="71"/>
      <c r="Y13" s="71"/>
    </row>
    <row r="14" spans="1:25" s="66" customFormat="1" ht="90" customHeight="1" x14ac:dyDescent="0.25">
      <c r="A14" s="12" t="s">
        <v>0</v>
      </c>
      <c r="B14" s="207" t="s">
        <v>38</v>
      </c>
      <c r="C14" s="207" t="s">
        <v>93</v>
      </c>
      <c r="D14" s="207" t="s">
        <v>39</v>
      </c>
      <c r="E14" s="207" t="s">
        <v>21</v>
      </c>
      <c r="F14" s="75" t="s">
        <v>29</v>
      </c>
      <c r="G14" s="75" t="s">
        <v>30</v>
      </c>
      <c r="H14" s="75" t="s">
        <v>31</v>
      </c>
      <c r="I14" s="75" t="s">
        <v>17</v>
      </c>
      <c r="J14" s="206" t="s">
        <v>15</v>
      </c>
      <c r="K14" s="60"/>
      <c r="L14" s="76"/>
      <c r="N14" s="77"/>
      <c r="O14" s="77"/>
      <c r="W14" s="78"/>
    </row>
    <row r="15" spans="1:25" ht="15" customHeight="1" x14ac:dyDescent="0.25">
      <c r="A15" s="79" t="s">
        <v>1</v>
      </c>
      <c r="B15" s="46"/>
      <c r="C15" s="46"/>
      <c r="D15" s="46"/>
      <c r="E15" s="46"/>
      <c r="F15" s="80">
        <f t="shared" ref="F15:F23" si="0">SUM(B15:E15)</f>
        <v>0</v>
      </c>
      <c r="G15" s="46"/>
      <c r="H15" s="46"/>
      <c r="I15" s="81">
        <f>F15+G15+H15</f>
        <v>0</v>
      </c>
      <c r="J15" s="82">
        <f>SUM('Salary Info'!D10*I15)</f>
        <v>0</v>
      </c>
      <c r="K15" s="63"/>
      <c r="L15" s="70"/>
      <c r="W15" s="71"/>
    </row>
    <row r="16" spans="1:25" ht="15" customHeight="1" x14ac:dyDescent="0.25">
      <c r="A16" s="79" t="s">
        <v>80</v>
      </c>
      <c r="B16" s="46"/>
      <c r="C16" s="46"/>
      <c r="D16" s="46"/>
      <c r="E16" s="46"/>
      <c r="F16" s="80">
        <f t="shared" si="0"/>
        <v>0</v>
      </c>
      <c r="G16" s="46"/>
      <c r="H16" s="46"/>
      <c r="I16" s="81">
        <f t="shared" ref="I16:I23" si="1">F16+G16+H16</f>
        <v>0</v>
      </c>
      <c r="J16" s="82">
        <f>SUM('Salary Info'!D11*I16)</f>
        <v>0</v>
      </c>
      <c r="K16" s="63"/>
      <c r="L16" s="70"/>
      <c r="W16" s="71"/>
    </row>
    <row r="17" spans="1:23" ht="15" customHeight="1" x14ac:dyDescent="0.25">
      <c r="A17" s="79" t="s">
        <v>79</v>
      </c>
      <c r="B17" s="46"/>
      <c r="C17" s="46"/>
      <c r="D17" s="46"/>
      <c r="E17" s="46"/>
      <c r="F17" s="80">
        <f t="shared" si="0"/>
        <v>0</v>
      </c>
      <c r="G17" s="46"/>
      <c r="H17" s="46"/>
      <c r="I17" s="81">
        <f t="shared" si="1"/>
        <v>0</v>
      </c>
      <c r="J17" s="82">
        <f>SUM('Salary Info'!D12*I17)</f>
        <v>0</v>
      </c>
      <c r="K17" s="63"/>
      <c r="L17" s="70"/>
      <c r="W17" s="71"/>
    </row>
    <row r="18" spans="1:23" ht="15" customHeight="1" x14ac:dyDescent="0.25">
      <c r="A18" s="79" t="s">
        <v>9</v>
      </c>
      <c r="B18" s="46"/>
      <c r="C18" s="46"/>
      <c r="D18" s="46"/>
      <c r="E18" s="46"/>
      <c r="F18" s="80">
        <f t="shared" si="0"/>
        <v>0</v>
      </c>
      <c r="G18" s="46"/>
      <c r="H18" s="46"/>
      <c r="I18" s="81">
        <f t="shared" si="1"/>
        <v>0</v>
      </c>
      <c r="J18" s="82">
        <f>SUM('Salary Info'!D13*I18)</f>
        <v>0</v>
      </c>
      <c r="K18" s="63"/>
      <c r="L18" s="70"/>
      <c r="W18" s="71"/>
    </row>
    <row r="19" spans="1:23" ht="15" customHeight="1" x14ac:dyDescent="0.25">
      <c r="A19" s="79" t="s">
        <v>10</v>
      </c>
      <c r="B19" s="46"/>
      <c r="C19" s="46"/>
      <c r="D19" s="46"/>
      <c r="E19" s="46"/>
      <c r="F19" s="80">
        <f t="shared" si="0"/>
        <v>0</v>
      </c>
      <c r="G19" s="46"/>
      <c r="H19" s="46"/>
      <c r="I19" s="81">
        <f t="shared" si="1"/>
        <v>0</v>
      </c>
      <c r="J19" s="82">
        <f>SUM('Salary Info'!D14*I19)</f>
        <v>0</v>
      </c>
      <c r="K19" s="63"/>
      <c r="L19" s="70"/>
      <c r="W19" s="71"/>
    </row>
    <row r="20" spans="1:23" ht="15" customHeight="1" x14ac:dyDescent="0.25">
      <c r="A20" s="83" t="str">
        <f>'Salary Info'!A15</f>
        <v>Other 1</v>
      </c>
      <c r="B20" s="46"/>
      <c r="C20" s="46"/>
      <c r="D20" s="46"/>
      <c r="E20" s="46"/>
      <c r="F20" s="80">
        <f t="shared" si="0"/>
        <v>0</v>
      </c>
      <c r="G20" s="46"/>
      <c r="H20" s="46"/>
      <c r="I20" s="81">
        <f t="shared" si="1"/>
        <v>0</v>
      </c>
      <c r="J20" s="82">
        <f>SUM('Salary Info'!D15*I20)</f>
        <v>0</v>
      </c>
      <c r="K20" s="63"/>
      <c r="L20" s="70"/>
      <c r="W20" s="71"/>
    </row>
    <row r="21" spans="1:23" ht="15" customHeight="1" x14ac:dyDescent="0.25">
      <c r="A21" s="83" t="str">
        <f>'Salary Info'!A16</f>
        <v>Other 2</v>
      </c>
      <c r="B21" s="46"/>
      <c r="C21" s="46"/>
      <c r="D21" s="46"/>
      <c r="E21" s="46"/>
      <c r="F21" s="80">
        <f t="shared" si="0"/>
        <v>0</v>
      </c>
      <c r="G21" s="46"/>
      <c r="H21" s="46"/>
      <c r="I21" s="81">
        <f t="shared" si="1"/>
        <v>0</v>
      </c>
      <c r="J21" s="82">
        <f>SUM('Salary Info'!D16*I21)</f>
        <v>0</v>
      </c>
      <c r="K21" s="63"/>
      <c r="L21" s="70"/>
      <c r="W21" s="71"/>
    </row>
    <row r="22" spans="1:23" ht="15" customHeight="1" x14ac:dyDescent="0.25">
      <c r="A22" s="79" t="str">
        <f>'Salary Info'!A17</f>
        <v>Other 3</v>
      </c>
      <c r="B22" s="46"/>
      <c r="C22" s="46"/>
      <c r="D22" s="46"/>
      <c r="E22" s="46"/>
      <c r="F22" s="80">
        <f t="shared" si="0"/>
        <v>0</v>
      </c>
      <c r="G22" s="46"/>
      <c r="H22" s="46"/>
      <c r="I22" s="81">
        <f t="shared" si="1"/>
        <v>0</v>
      </c>
      <c r="J22" s="82">
        <f>SUM('Salary Info'!D17*I22)</f>
        <v>0</v>
      </c>
      <c r="K22" s="63"/>
      <c r="L22" s="70"/>
      <c r="M22" s="71"/>
      <c r="W22" s="71"/>
    </row>
    <row r="23" spans="1:23" ht="15" customHeight="1" thickBot="1" x14ac:dyDescent="0.3">
      <c r="A23" s="84" t="str">
        <f>'Salary Info'!A18</f>
        <v>Other 4</v>
      </c>
      <c r="B23" s="47"/>
      <c r="C23" s="47"/>
      <c r="D23" s="47"/>
      <c r="E23" s="47"/>
      <c r="F23" s="85">
        <f t="shared" si="0"/>
        <v>0</v>
      </c>
      <c r="G23" s="47"/>
      <c r="H23" s="47"/>
      <c r="I23" s="86">
        <f t="shared" si="1"/>
        <v>0</v>
      </c>
      <c r="J23" s="13">
        <f>SUM('Salary Info'!D18*I23)</f>
        <v>0</v>
      </c>
      <c r="K23" s="63"/>
      <c r="L23" s="70"/>
      <c r="W23" s="71"/>
    </row>
    <row r="24" spans="1:23" s="101" customFormat="1" ht="15" customHeight="1" thickBot="1" x14ac:dyDescent="0.3">
      <c r="A24" s="98" t="s">
        <v>18</v>
      </c>
      <c r="B24" s="109"/>
      <c r="C24" s="108"/>
      <c r="D24" s="108"/>
      <c r="E24" s="108"/>
      <c r="F24" s="87">
        <f t="shared" ref="F24:J24" si="2">SUM(F15:F23)</f>
        <v>0</v>
      </c>
      <c r="G24" s="87">
        <f t="shared" si="2"/>
        <v>0</v>
      </c>
      <c r="H24" s="87">
        <f t="shared" si="2"/>
        <v>0</v>
      </c>
      <c r="I24" s="87">
        <f t="shared" si="2"/>
        <v>0</v>
      </c>
      <c r="J24" s="199">
        <f t="shared" si="2"/>
        <v>0</v>
      </c>
      <c r="K24" s="112"/>
      <c r="L24" s="113"/>
      <c r="W24" s="52"/>
    </row>
    <row r="25" spans="1:23" s="101" customFormat="1" ht="15" customHeight="1" x14ac:dyDescent="0.25">
      <c r="A25" s="106"/>
      <c r="B25" s="99"/>
      <c r="C25" s="99"/>
      <c r="D25" s="99"/>
      <c r="E25" s="97"/>
      <c r="F25" s="97"/>
      <c r="G25" s="97"/>
      <c r="H25" s="97"/>
      <c r="I25" s="97"/>
      <c r="J25" s="100"/>
      <c r="K25" s="112"/>
      <c r="L25" s="113"/>
      <c r="W25" s="52"/>
    </row>
    <row r="26" spans="1:23" s="101" customFormat="1" ht="15" customHeight="1" x14ac:dyDescent="0.25">
      <c r="A26" s="106"/>
      <c r="B26" s="99"/>
      <c r="C26" s="99"/>
      <c r="D26" s="99"/>
      <c r="E26" s="140" t="s">
        <v>82</v>
      </c>
      <c r="F26" s="208">
        <f>'Salary Info'!B21</f>
        <v>0</v>
      </c>
      <c r="G26" s="97"/>
      <c r="H26" s="97"/>
      <c r="I26" s="97" t="s">
        <v>83</v>
      </c>
      <c r="J26" s="210">
        <f>J24*F26</f>
        <v>0</v>
      </c>
      <c r="K26" s="112"/>
      <c r="L26" s="113"/>
      <c r="W26" s="52"/>
    </row>
    <row r="27" spans="1:23" s="101" customFormat="1" ht="15" customHeight="1" x14ac:dyDescent="0.25">
      <c r="A27" s="106"/>
      <c r="B27" s="99"/>
      <c r="C27" s="99"/>
      <c r="D27" s="99"/>
      <c r="E27" s="140"/>
      <c r="F27" s="97"/>
      <c r="G27" s="97"/>
      <c r="H27" s="97"/>
      <c r="I27" s="97" t="s">
        <v>84</v>
      </c>
      <c r="J27" s="209">
        <f>J26+J24</f>
        <v>0</v>
      </c>
      <c r="K27" s="112"/>
      <c r="L27" s="113"/>
      <c r="W27" s="52"/>
    </row>
    <row r="28" spans="1:23" s="101" customFormat="1" ht="15" customHeight="1" x14ac:dyDescent="0.25">
      <c r="A28" s="106"/>
      <c r="B28" s="99"/>
      <c r="C28" s="99"/>
      <c r="D28" s="99"/>
      <c r="E28" s="140"/>
      <c r="F28" s="97"/>
      <c r="G28" s="97"/>
      <c r="H28" s="97"/>
      <c r="I28" s="97" t="s">
        <v>112</v>
      </c>
      <c r="J28" s="209" t="e">
        <f>J27/E8/E9*56</f>
        <v>#DIV/0!</v>
      </c>
      <c r="K28" s="112"/>
      <c r="L28" s="113"/>
      <c r="W28" s="52"/>
    </row>
    <row r="29" spans="1:23" ht="15" customHeight="1" x14ac:dyDescent="0.25">
      <c r="A29" s="92" t="s">
        <v>2</v>
      </c>
      <c r="B29" s="92"/>
      <c r="C29" s="92"/>
      <c r="D29" s="92"/>
      <c r="E29" s="92"/>
      <c r="F29" s="92"/>
      <c r="G29" s="93"/>
      <c r="H29" s="93"/>
      <c r="I29" s="93"/>
      <c r="J29" s="63"/>
      <c r="K29" s="70"/>
      <c r="V29" s="71"/>
    </row>
    <row r="30" spans="1:23" ht="173.25" customHeight="1" x14ac:dyDescent="0.25">
      <c r="A30" s="241" t="s">
        <v>96</v>
      </c>
      <c r="B30" s="241"/>
      <c r="C30" s="241"/>
      <c r="D30" s="241"/>
      <c r="E30" s="241"/>
      <c r="F30" s="241"/>
      <c r="G30" s="241"/>
      <c r="H30" s="241"/>
      <c r="I30" s="241"/>
      <c r="J30" s="241"/>
      <c r="K30" s="70"/>
      <c r="V30" s="71"/>
    </row>
    <row r="31" spans="1:23" ht="15" customHeight="1" x14ac:dyDescent="0.25">
      <c r="J31" s="63"/>
      <c r="K31" s="70"/>
      <c r="V31" s="71"/>
    </row>
    <row r="32" spans="1:23" ht="15" customHeight="1" x14ac:dyDescent="0.25">
      <c r="J32" s="63"/>
      <c r="K32" s="70"/>
      <c r="V32" s="71"/>
    </row>
    <row r="33" spans="10:23" ht="15" customHeight="1" x14ac:dyDescent="0.25">
      <c r="J33" s="63"/>
      <c r="K33" s="70"/>
      <c r="V33" s="71"/>
    </row>
    <row r="34" spans="10:23" ht="15" customHeight="1" x14ac:dyDescent="0.25">
      <c r="J34" s="63"/>
      <c r="K34" s="70"/>
      <c r="V34" s="71"/>
    </row>
    <row r="35" spans="10:23" ht="15" customHeight="1" x14ac:dyDescent="0.25">
      <c r="J35" s="91"/>
      <c r="K35" s="63"/>
      <c r="L35" s="70"/>
      <c r="W35" s="71"/>
    </row>
    <row r="36" spans="10:23" ht="15" customHeight="1" x14ac:dyDescent="0.25">
      <c r="J36" s="91"/>
      <c r="K36" s="63"/>
      <c r="L36" s="70"/>
      <c r="W36" s="71"/>
    </row>
    <row r="37" spans="10:23" ht="15" customHeight="1" x14ac:dyDescent="0.25">
      <c r="J37" s="91"/>
      <c r="K37" s="63"/>
      <c r="L37" s="70"/>
      <c r="W37" s="71"/>
    </row>
    <row r="38" spans="10:23" ht="15" customHeight="1" x14ac:dyDescent="0.25">
      <c r="J38" s="93"/>
      <c r="K38" s="94"/>
      <c r="L38" s="70"/>
      <c r="W38" s="71"/>
    </row>
    <row r="39" spans="10:23" ht="96.75" customHeight="1" x14ac:dyDescent="0.25">
      <c r="J39" s="191"/>
      <c r="K39" s="71"/>
    </row>
    <row r="40" spans="10:23" ht="15" customHeight="1" x14ac:dyDescent="0.25">
      <c r="K40" s="71"/>
      <c r="M40" s="71"/>
    </row>
    <row r="41" spans="10:23" ht="15" customHeight="1" x14ac:dyDescent="0.25">
      <c r="K41" s="71"/>
    </row>
    <row r="42" spans="10:23" ht="15" customHeight="1" x14ac:dyDescent="0.25">
      <c r="K42" s="71"/>
    </row>
    <row r="43" spans="10:23" ht="15" customHeight="1" x14ac:dyDescent="0.25">
      <c r="K43" s="71"/>
    </row>
    <row r="44" spans="10:23" ht="15" customHeight="1" x14ac:dyDescent="0.25">
      <c r="K44" s="71"/>
    </row>
    <row r="45" spans="10:23" ht="15" customHeight="1" x14ac:dyDescent="0.25">
      <c r="K45" s="71"/>
    </row>
    <row r="46" spans="10:23" ht="15" customHeight="1" x14ac:dyDescent="0.25">
      <c r="K46" s="71"/>
    </row>
    <row r="47" spans="10:23" ht="15" customHeight="1" x14ac:dyDescent="0.25">
      <c r="K47" s="71"/>
    </row>
    <row r="48" spans="10:23" ht="15" customHeight="1" x14ac:dyDescent="0.25">
      <c r="K48" s="71"/>
    </row>
    <row r="49" spans="11:22" ht="15" customHeight="1" x14ac:dyDescent="0.25">
      <c r="K49" s="71"/>
    </row>
    <row r="50" spans="11:22" ht="15" customHeight="1" x14ac:dyDescent="0.25">
      <c r="K50" s="71"/>
    </row>
    <row r="51" spans="11:22" ht="15" customHeight="1" x14ac:dyDescent="0.25">
      <c r="K51" s="71"/>
    </row>
    <row r="52" spans="11:22" ht="15" customHeight="1" x14ac:dyDescent="0.25">
      <c r="K52" s="71"/>
    </row>
    <row r="53" spans="11:22" ht="15" customHeight="1" x14ac:dyDescent="0.25">
      <c r="K53" s="71"/>
    </row>
    <row r="54" spans="11:22" ht="15" customHeight="1" x14ac:dyDescent="0.25">
      <c r="K54" s="71"/>
    </row>
    <row r="55" spans="11:22" ht="15" customHeight="1" x14ac:dyDescent="0.25">
      <c r="K55" s="71"/>
    </row>
    <row r="56" spans="11:22" ht="15" customHeight="1" x14ac:dyDescent="0.25">
      <c r="K56" s="71"/>
    </row>
    <row r="57" spans="11:22" ht="15" customHeight="1" x14ac:dyDescent="0.25">
      <c r="K57" s="71"/>
    </row>
    <row r="58" spans="11:22" ht="15" customHeight="1" x14ac:dyDescent="0.25">
      <c r="K58" s="71"/>
    </row>
    <row r="59" spans="11:22" ht="15" customHeight="1" x14ac:dyDescent="0.25">
      <c r="K59" s="71"/>
    </row>
    <row r="60" spans="11:22" ht="15" customHeight="1" x14ac:dyDescent="0.25">
      <c r="K60" s="71"/>
    </row>
    <row r="61" spans="11:22" ht="15" customHeight="1" x14ac:dyDescent="0.25">
      <c r="K61" s="71"/>
    </row>
    <row r="62" spans="11:22" ht="15" customHeight="1" x14ac:dyDescent="0.25"/>
    <row r="63" spans="11:22" ht="15" customHeight="1" x14ac:dyDescent="0.25"/>
    <row r="64" spans="11:22" ht="15" customHeight="1" x14ac:dyDescent="0.25">
      <c r="K64" s="70"/>
      <c r="V64" s="71"/>
    </row>
    <row r="65" spans="11:23" ht="15" customHeight="1" x14ac:dyDescent="0.25"/>
    <row r="66" spans="11:23" ht="15" customHeight="1" x14ac:dyDescent="0.25"/>
    <row r="67" spans="11:23" ht="15" customHeight="1" x14ac:dyDescent="0.25">
      <c r="K67" s="93"/>
      <c r="L67" s="95"/>
      <c r="W67" s="71"/>
    </row>
    <row r="68" spans="11:23" ht="109.5" customHeight="1" x14ac:dyDescent="0.25">
      <c r="K68" s="96"/>
      <c r="L68" s="93"/>
      <c r="W68" s="71"/>
    </row>
  </sheetData>
  <sheetProtection algorithmName="SHA-512" hashValue="FTdRzmCtjHFHCaOSqLaYKWMh0f3CHug1AWkbtDLS+Cj7PsEUvJM0Jytd19qDfDynSpWhVdJT02vdqO4s9QlPsQ==" saltValue="kpVGFP1kTJC42OTDAkbTUQ==" spinCount="100000" sheet="1" objects="1" scenarios="1"/>
  <mergeCells count="5">
    <mergeCell ref="D10:J10"/>
    <mergeCell ref="D11:J11"/>
    <mergeCell ref="D7:J7"/>
    <mergeCell ref="B13:E13"/>
    <mergeCell ref="A30:J30"/>
  </mergeCells>
  <pageMargins left="0.7" right="0.7" top="0.75" bottom="0.75" header="0.3" footer="0.3"/>
  <pageSetup scale="89"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67"/>
  <sheetViews>
    <sheetView topLeftCell="A7" workbookViewId="0">
      <selection activeCell="C5" sqref="C5"/>
    </sheetView>
  </sheetViews>
  <sheetFormatPr defaultRowHeight="15" x14ac:dyDescent="0.25"/>
  <cols>
    <col min="1" max="1" width="6.7109375" style="49" customWidth="1"/>
    <col min="2" max="2" width="21.5703125" style="49" customWidth="1"/>
    <col min="3" max="6" width="6.7109375" style="49" customWidth="1"/>
    <col min="7" max="7" width="16.5703125" style="49" customWidth="1"/>
    <col min="8" max="8" width="12.7109375" style="49" customWidth="1"/>
    <col min="9" max="9" width="6.7109375" style="49" customWidth="1"/>
    <col min="10" max="11" width="11" style="49" customWidth="1"/>
    <col min="12" max="12" width="11.42578125" style="49" customWidth="1"/>
    <col min="13" max="13" width="17.85546875" style="49" customWidth="1"/>
    <col min="14" max="14" width="13.5703125" style="49" customWidth="1"/>
    <col min="15" max="15" width="16.7109375" style="49" customWidth="1"/>
    <col min="16" max="16" width="18.42578125" style="49" customWidth="1"/>
    <col min="17" max="17" width="11.42578125" style="49" customWidth="1"/>
    <col min="18" max="22" width="9.140625" style="49"/>
    <col min="23" max="23" width="13.28515625" style="49" customWidth="1"/>
    <col min="24" max="16384" width="9.140625" style="49"/>
  </cols>
  <sheetData>
    <row r="1" spans="1:24" ht="15" customHeight="1" x14ac:dyDescent="0.25"/>
    <row r="2" spans="1:24" ht="15" customHeight="1" x14ac:dyDescent="0.25">
      <c r="E2" s="59" t="s">
        <v>53</v>
      </c>
      <c r="J2" s="52"/>
      <c r="K2" s="56"/>
    </row>
    <row r="3" spans="1:24" ht="15" customHeight="1" x14ac:dyDescent="0.25">
      <c r="J3" s="54"/>
      <c r="K3" s="57"/>
    </row>
    <row r="4" spans="1:24" ht="15" customHeight="1" x14ac:dyDescent="0.25">
      <c r="J4" s="58"/>
      <c r="K4" s="56"/>
    </row>
    <row r="5" spans="1:24" ht="15" customHeight="1" x14ac:dyDescent="0.25">
      <c r="A5" s="60"/>
      <c r="B5" s="61" t="s">
        <v>5</v>
      </c>
      <c r="C5" s="62">
        <f>'Salary Info'!B5</f>
        <v>0</v>
      </c>
      <c r="D5" s="63"/>
      <c r="E5" s="63"/>
      <c r="F5" s="64"/>
      <c r="G5" s="64"/>
      <c r="H5" s="64"/>
      <c r="I5" s="53"/>
      <c r="J5" s="50"/>
    </row>
    <row r="6" spans="1:24" ht="15" customHeight="1" x14ac:dyDescent="0.25">
      <c r="B6" s="61" t="s">
        <v>28</v>
      </c>
      <c r="C6" s="65" t="s">
        <v>46</v>
      </c>
      <c r="E6" s="50"/>
      <c r="F6" s="50"/>
      <c r="G6" s="50"/>
      <c r="J6" s="50"/>
    </row>
    <row r="7" spans="1:24" ht="45" customHeight="1" x14ac:dyDescent="0.25">
      <c r="A7" s="66"/>
      <c r="B7" s="214" t="s">
        <v>26</v>
      </c>
      <c r="C7" s="255" t="s">
        <v>49</v>
      </c>
      <c r="D7" s="255"/>
      <c r="E7" s="255"/>
      <c r="F7" s="255"/>
      <c r="G7" s="255"/>
      <c r="H7" s="255"/>
      <c r="I7" s="18"/>
      <c r="J7" s="18"/>
    </row>
    <row r="8" spans="1:24" ht="15" customHeight="1" thickBot="1" x14ac:dyDescent="0.3">
      <c r="F8" s="67"/>
      <c r="G8" s="68"/>
      <c r="H8" s="68"/>
      <c r="I8" s="67"/>
      <c r="J8" s="69"/>
      <c r="L8" s="63"/>
      <c r="M8" s="70"/>
      <c r="X8" s="71"/>
    </row>
    <row r="9" spans="1:24" ht="15" customHeight="1" x14ac:dyDescent="0.25">
      <c r="A9" s="260" t="s">
        <v>47</v>
      </c>
      <c r="B9" s="261"/>
      <c r="C9" s="261"/>
      <c r="D9" s="261"/>
      <c r="E9" s="261"/>
      <c r="F9" s="261"/>
      <c r="G9" s="261"/>
      <c r="H9" s="38" t="s">
        <v>3</v>
      </c>
      <c r="I9" s="67"/>
      <c r="J9" s="69"/>
      <c r="L9" s="63"/>
      <c r="M9" s="70"/>
      <c r="X9" s="71"/>
    </row>
    <row r="10" spans="1:24" ht="15" customHeight="1" x14ac:dyDescent="0.25">
      <c r="A10" s="35">
        <v>1</v>
      </c>
      <c r="B10" s="267"/>
      <c r="C10" s="268"/>
      <c r="D10" s="268"/>
      <c r="E10" s="268"/>
      <c r="F10" s="268"/>
      <c r="G10" s="269"/>
      <c r="H10" s="141"/>
      <c r="I10" s="67"/>
      <c r="J10" s="69"/>
      <c r="L10" s="63"/>
      <c r="M10" s="70"/>
      <c r="X10" s="71"/>
    </row>
    <row r="11" spans="1:24" ht="15" customHeight="1" x14ac:dyDescent="0.25">
      <c r="A11" s="35">
        <v>2</v>
      </c>
      <c r="B11" s="267"/>
      <c r="C11" s="268"/>
      <c r="D11" s="268"/>
      <c r="E11" s="268"/>
      <c r="F11" s="268"/>
      <c r="G11" s="269"/>
      <c r="H11" s="141"/>
      <c r="I11" s="67"/>
      <c r="J11" s="69"/>
      <c r="L11" s="63"/>
      <c r="M11" s="70"/>
      <c r="X11" s="71"/>
    </row>
    <row r="12" spans="1:24" ht="15" customHeight="1" x14ac:dyDescent="0.25">
      <c r="A12" s="35">
        <v>3</v>
      </c>
      <c r="B12" s="267"/>
      <c r="C12" s="268"/>
      <c r="D12" s="268"/>
      <c r="E12" s="268"/>
      <c r="F12" s="268"/>
      <c r="G12" s="269"/>
      <c r="H12" s="141"/>
      <c r="I12" s="67"/>
      <c r="J12" s="69"/>
      <c r="L12" s="63"/>
      <c r="M12" s="70"/>
      <c r="X12" s="71"/>
    </row>
    <row r="13" spans="1:24" ht="15" customHeight="1" x14ac:dyDescent="0.25">
      <c r="A13" s="35">
        <v>4</v>
      </c>
      <c r="B13" s="267"/>
      <c r="C13" s="268"/>
      <c r="D13" s="268"/>
      <c r="E13" s="268"/>
      <c r="F13" s="268"/>
      <c r="G13" s="269"/>
      <c r="H13" s="141"/>
      <c r="I13" s="67"/>
      <c r="J13" s="69"/>
      <c r="L13" s="63"/>
      <c r="M13" s="70"/>
      <c r="X13" s="71"/>
    </row>
    <row r="14" spans="1:24" ht="15" customHeight="1" x14ac:dyDescent="0.25">
      <c r="A14" s="35">
        <v>5</v>
      </c>
      <c r="B14" s="267"/>
      <c r="C14" s="268"/>
      <c r="D14" s="268"/>
      <c r="E14" s="268"/>
      <c r="F14" s="268"/>
      <c r="G14" s="269"/>
      <c r="H14" s="141"/>
      <c r="I14" s="67"/>
      <c r="J14" s="69"/>
      <c r="L14" s="63"/>
      <c r="M14" s="70"/>
      <c r="X14" s="71"/>
    </row>
    <row r="15" spans="1:24" ht="15" customHeight="1" x14ac:dyDescent="0.25">
      <c r="A15" s="35">
        <v>6</v>
      </c>
      <c r="B15" s="267"/>
      <c r="C15" s="268"/>
      <c r="D15" s="268"/>
      <c r="E15" s="268"/>
      <c r="F15" s="268"/>
      <c r="G15" s="269"/>
      <c r="H15" s="141"/>
      <c r="I15" s="67"/>
      <c r="J15" s="69"/>
      <c r="L15" s="63"/>
      <c r="M15" s="70"/>
      <c r="X15" s="71"/>
    </row>
    <row r="16" spans="1:24" ht="15" customHeight="1" x14ac:dyDescent="0.25">
      <c r="A16" s="35">
        <v>7</v>
      </c>
      <c r="B16" s="267"/>
      <c r="C16" s="268"/>
      <c r="D16" s="268"/>
      <c r="E16" s="268"/>
      <c r="F16" s="268"/>
      <c r="G16" s="269"/>
      <c r="H16" s="141"/>
      <c r="I16" s="67"/>
      <c r="J16" s="69"/>
      <c r="L16" s="63"/>
      <c r="M16" s="70"/>
      <c r="X16" s="71"/>
    </row>
    <row r="17" spans="1:24" ht="15" customHeight="1" thickBot="1" x14ac:dyDescent="0.3">
      <c r="A17" s="226">
        <v>8</v>
      </c>
      <c r="B17" s="272"/>
      <c r="C17" s="273"/>
      <c r="D17" s="273"/>
      <c r="E17" s="273"/>
      <c r="F17" s="273"/>
      <c r="G17" s="274"/>
      <c r="H17" s="229"/>
      <c r="I17" s="67"/>
      <c r="J17" s="69"/>
      <c r="L17" s="63"/>
      <c r="M17" s="70"/>
      <c r="X17" s="71"/>
    </row>
    <row r="18" spans="1:24" ht="15" customHeight="1" thickBot="1" x14ac:dyDescent="0.3">
      <c r="A18" s="270" t="s">
        <v>51</v>
      </c>
      <c r="B18" s="271"/>
      <c r="C18" s="264"/>
      <c r="D18" s="265"/>
      <c r="E18" s="265"/>
      <c r="F18" s="265"/>
      <c r="G18" s="266"/>
      <c r="H18" s="227">
        <f>SUM(H10:H17)</f>
        <v>0</v>
      </c>
      <c r="I18" s="67"/>
      <c r="J18" s="69"/>
      <c r="L18" s="63"/>
      <c r="M18" s="70"/>
      <c r="X18" s="71"/>
    </row>
    <row r="19" spans="1:24" s="52" customFormat="1" ht="15" customHeight="1" thickBot="1" x14ac:dyDescent="0.3">
      <c r="A19" s="51"/>
      <c r="B19" s="51"/>
      <c r="C19" s="51"/>
      <c r="D19" s="51"/>
      <c r="E19" s="51"/>
      <c r="F19" s="51"/>
      <c r="G19" s="51"/>
      <c r="H19" s="40"/>
      <c r="I19" s="90"/>
      <c r="J19" s="110"/>
      <c r="L19" s="54"/>
      <c r="M19" s="113"/>
    </row>
    <row r="20" spans="1:24" ht="15" customHeight="1" x14ac:dyDescent="0.25">
      <c r="A20" s="260" t="s">
        <v>48</v>
      </c>
      <c r="B20" s="261"/>
      <c r="C20" s="261"/>
      <c r="D20" s="261"/>
      <c r="E20" s="261"/>
      <c r="F20" s="261"/>
      <c r="G20" s="261"/>
      <c r="H20" s="38" t="s">
        <v>3</v>
      </c>
      <c r="I20" s="67"/>
      <c r="J20" s="69"/>
      <c r="L20" s="63"/>
      <c r="M20" s="70"/>
      <c r="X20" s="71"/>
    </row>
    <row r="21" spans="1:24" ht="15" customHeight="1" x14ac:dyDescent="0.25">
      <c r="A21" s="36">
        <v>1</v>
      </c>
      <c r="B21" s="267"/>
      <c r="C21" s="268"/>
      <c r="D21" s="268"/>
      <c r="E21" s="268"/>
      <c r="F21" s="268"/>
      <c r="G21" s="269"/>
      <c r="H21" s="141"/>
      <c r="I21" s="67"/>
      <c r="J21" s="69"/>
      <c r="L21" s="63"/>
      <c r="M21" s="70"/>
      <c r="X21" s="71"/>
    </row>
    <row r="22" spans="1:24" ht="15" customHeight="1" x14ac:dyDescent="0.25">
      <c r="A22" s="36">
        <v>2</v>
      </c>
      <c r="B22" s="267"/>
      <c r="C22" s="268"/>
      <c r="D22" s="268"/>
      <c r="E22" s="268"/>
      <c r="F22" s="268"/>
      <c r="G22" s="269"/>
      <c r="H22" s="141"/>
      <c r="I22" s="67"/>
      <c r="J22" s="69"/>
      <c r="L22" s="63"/>
      <c r="M22" s="70"/>
      <c r="X22" s="71"/>
    </row>
    <row r="23" spans="1:24" ht="15" customHeight="1" x14ac:dyDescent="0.25">
      <c r="A23" s="36">
        <v>3</v>
      </c>
      <c r="B23" s="267"/>
      <c r="C23" s="268"/>
      <c r="D23" s="268"/>
      <c r="E23" s="268"/>
      <c r="F23" s="268"/>
      <c r="G23" s="269"/>
      <c r="H23" s="141"/>
      <c r="I23" s="67"/>
      <c r="J23" s="69"/>
      <c r="L23" s="63"/>
      <c r="M23" s="70"/>
      <c r="X23" s="71"/>
    </row>
    <row r="24" spans="1:24" ht="15" customHeight="1" x14ac:dyDescent="0.25">
      <c r="A24" s="36">
        <v>4</v>
      </c>
      <c r="B24" s="267"/>
      <c r="C24" s="268"/>
      <c r="D24" s="268"/>
      <c r="E24" s="268"/>
      <c r="F24" s="268"/>
      <c r="G24" s="269"/>
      <c r="H24" s="141"/>
      <c r="I24" s="67"/>
      <c r="J24" s="69"/>
      <c r="L24" s="63"/>
      <c r="M24" s="70"/>
      <c r="X24" s="71"/>
    </row>
    <row r="25" spans="1:24" ht="15" customHeight="1" x14ac:dyDescent="0.25">
      <c r="A25" s="36">
        <v>5</v>
      </c>
      <c r="B25" s="267"/>
      <c r="C25" s="268"/>
      <c r="D25" s="268"/>
      <c r="E25" s="268"/>
      <c r="F25" s="268"/>
      <c r="G25" s="269"/>
      <c r="H25" s="141"/>
      <c r="I25" s="67"/>
      <c r="J25" s="69"/>
      <c r="L25" s="63"/>
      <c r="M25" s="70"/>
      <c r="X25" s="71"/>
    </row>
    <row r="26" spans="1:24" ht="15" customHeight="1" x14ac:dyDescent="0.25">
      <c r="A26" s="36">
        <v>6</v>
      </c>
      <c r="B26" s="267"/>
      <c r="C26" s="268"/>
      <c r="D26" s="268"/>
      <c r="E26" s="268"/>
      <c r="F26" s="268"/>
      <c r="G26" s="269"/>
      <c r="H26" s="141"/>
      <c r="I26" s="67"/>
      <c r="J26" s="69"/>
      <c r="L26" s="63"/>
      <c r="M26" s="70"/>
      <c r="X26" s="71"/>
    </row>
    <row r="27" spans="1:24" ht="15" customHeight="1" x14ac:dyDescent="0.25">
      <c r="A27" s="36">
        <v>7</v>
      </c>
      <c r="B27" s="267"/>
      <c r="C27" s="268"/>
      <c r="D27" s="268"/>
      <c r="E27" s="268"/>
      <c r="F27" s="268"/>
      <c r="G27" s="269"/>
      <c r="H27" s="141"/>
      <c r="I27" s="67"/>
      <c r="J27" s="69"/>
      <c r="L27" s="63"/>
      <c r="M27" s="70"/>
      <c r="X27" s="71"/>
    </row>
    <row r="28" spans="1:24" ht="15" customHeight="1" thickBot="1" x14ac:dyDescent="0.3">
      <c r="A28" s="228">
        <v>8</v>
      </c>
      <c r="B28" s="272"/>
      <c r="C28" s="273"/>
      <c r="D28" s="273"/>
      <c r="E28" s="273"/>
      <c r="F28" s="273"/>
      <c r="G28" s="274"/>
      <c r="H28" s="229"/>
      <c r="I28" s="67"/>
      <c r="J28" s="69"/>
      <c r="L28" s="63"/>
      <c r="M28" s="70"/>
      <c r="X28" s="71"/>
    </row>
    <row r="29" spans="1:24" ht="15" customHeight="1" thickBot="1" x14ac:dyDescent="0.3">
      <c r="A29" s="270" t="s">
        <v>52</v>
      </c>
      <c r="B29" s="271"/>
      <c r="C29" s="264"/>
      <c r="D29" s="265"/>
      <c r="E29" s="265"/>
      <c r="F29" s="265"/>
      <c r="G29" s="266"/>
      <c r="H29" s="227">
        <f>SUM(H21:H28)</f>
        <v>0</v>
      </c>
      <c r="I29" s="67"/>
      <c r="J29" s="69"/>
      <c r="L29" s="63"/>
      <c r="M29" s="70"/>
      <c r="X29" s="71"/>
    </row>
    <row r="30" spans="1:24" s="52" customFormat="1" ht="15" customHeight="1" thickBot="1" x14ac:dyDescent="0.3">
      <c r="A30" s="51"/>
      <c r="B30" s="51"/>
      <c r="C30" s="51"/>
      <c r="D30" s="51"/>
      <c r="E30" s="51"/>
      <c r="F30" s="51"/>
      <c r="G30" s="51"/>
      <c r="H30" s="40"/>
      <c r="I30" s="90"/>
      <c r="J30" s="110"/>
      <c r="L30" s="54"/>
      <c r="M30" s="113"/>
    </row>
    <row r="31" spans="1:24" ht="15" customHeight="1" thickBot="1" x14ac:dyDescent="0.3">
      <c r="A31" s="262" t="s">
        <v>50</v>
      </c>
      <c r="B31" s="263"/>
      <c r="C31" s="264"/>
      <c r="D31" s="265"/>
      <c r="E31" s="265"/>
      <c r="F31" s="265"/>
      <c r="G31" s="266"/>
      <c r="H31" s="39">
        <f>H18+H29</f>
        <v>0</v>
      </c>
      <c r="I31" s="67"/>
      <c r="J31" s="69"/>
      <c r="L31" s="63"/>
      <c r="M31" s="70"/>
      <c r="X31" s="71"/>
    </row>
    <row r="32" spans="1:24" ht="15" customHeight="1" x14ac:dyDescent="0.25">
      <c r="F32" s="67"/>
      <c r="G32" s="68"/>
      <c r="H32" s="37"/>
      <c r="I32" s="67"/>
      <c r="J32" s="69"/>
      <c r="L32" s="63"/>
      <c r="M32" s="70"/>
      <c r="X32" s="71"/>
    </row>
    <row r="33" spans="1:24" ht="15" customHeight="1" x14ac:dyDescent="0.25">
      <c r="F33" s="67"/>
      <c r="G33" s="68"/>
      <c r="H33" s="68"/>
      <c r="I33" s="67"/>
      <c r="J33" s="69"/>
      <c r="L33" s="63"/>
      <c r="M33" s="70"/>
      <c r="X33" s="71"/>
    </row>
    <row r="34" spans="1:24" ht="15" customHeight="1" x14ac:dyDescent="0.25">
      <c r="A34" s="92" t="s">
        <v>2</v>
      </c>
      <c r="B34" s="92"/>
      <c r="C34" s="92"/>
      <c r="D34" s="92"/>
      <c r="E34" s="92"/>
      <c r="F34" s="92"/>
      <c r="G34" s="93"/>
      <c r="H34" s="93"/>
      <c r="I34" s="93"/>
      <c r="J34" s="93"/>
      <c r="L34" s="63"/>
      <c r="M34" s="70"/>
      <c r="X34" s="71"/>
    </row>
    <row r="35" spans="1:24" s="66" customFormat="1" ht="90" customHeight="1" x14ac:dyDescent="0.25">
      <c r="A35" s="241" t="s">
        <v>74</v>
      </c>
      <c r="B35" s="241"/>
      <c r="C35" s="241"/>
      <c r="D35" s="241"/>
      <c r="E35" s="241"/>
      <c r="F35" s="241"/>
      <c r="G35" s="241"/>
      <c r="H35" s="241"/>
      <c r="I35" s="34"/>
      <c r="J35" s="34"/>
      <c r="K35" s="49"/>
      <c r="L35" s="77"/>
      <c r="M35" s="77"/>
      <c r="U35" s="78"/>
    </row>
    <row r="36" spans="1:24" ht="15" customHeight="1" x14ac:dyDescent="0.25">
      <c r="U36" s="71"/>
    </row>
    <row r="37" spans="1:24" ht="15" customHeight="1" x14ac:dyDescent="0.25">
      <c r="U37" s="71"/>
    </row>
    <row r="38" spans="1:24" ht="15" customHeight="1" x14ac:dyDescent="0.25">
      <c r="U38" s="71"/>
    </row>
    <row r="39" spans="1:24" ht="15" customHeight="1" x14ac:dyDescent="0.25">
      <c r="U39" s="71"/>
    </row>
    <row r="40" spans="1:24" ht="15" customHeight="1" x14ac:dyDescent="0.25">
      <c r="U40" s="71"/>
    </row>
    <row r="41" spans="1:24" ht="15" customHeight="1" x14ac:dyDescent="0.25">
      <c r="U41" s="71"/>
    </row>
    <row r="42" spans="1:24" ht="15" customHeight="1" x14ac:dyDescent="0.25">
      <c r="U42" s="71"/>
    </row>
    <row r="43" spans="1:24" ht="15" customHeight="1" x14ac:dyDescent="0.25">
      <c r="U43" s="71"/>
    </row>
    <row r="44" spans="1:24" ht="15" customHeight="1" x14ac:dyDescent="0.25">
      <c r="U44" s="71"/>
    </row>
    <row r="45" spans="1:24" ht="15" customHeight="1" x14ac:dyDescent="0.25">
      <c r="U45" s="71"/>
    </row>
    <row r="46" spans="1:24" ht="15" customHeight="1" x14ac:dyDescent="0.25">
      <c r="U46" s="71"/>
    </row>
    <row r="47" spans="1:24" ht="15" customHeight="1" x14ac:dyDescent="0.25">
      <c r="L47" s="63"/>
      <c r="M47" s="70"/>
      <c r="X47" s="71"/>
    </row>
    <row r="48" spans="1:24" ht="15" customHeight="1" x14ac:dyDescent="0.25">
      <c r="L48" s="63"/>
      <c r="M48" s="70"/>
      <c r="X48" s="71"/>
    </row>
    <row r="49" spans="1:24" ht="15" customHeight="1" x14ac:dyDescent="0.25">
      <c r="L49" s="63"/>
      <c r="M49" s="70"/>
      <c r="X49" s="71"/>
    </row>
    <row r="50" spans="1:24" s="24" customFormat="1" ht="15" customHeight="1" x14ac:dyDescent="0.25">
      <c r="A50" s="49"/>
      <c r="B50" s="49"/>
      <c r="C50" s="49"/>
      <c r="D50" s="49"/>
      <c r="E50" s="49"/>
      <c r="F50" s="49"/>
      <c r="G50" s="49"/>
      <c r="H50" s="49"/>
      <c r="I50" s="49"/>
      <c r="J50" s="49"/>
      <c r="K50" s="49"/>
      <c r="L50" s="23"/>
      <c r="M50" s="70"/>
      <c r="X50" s="72"/>
    </row>
    <row r="51" spans="1:24" ht="15" customHeight="1" x14ac:dyDescent="0.25">
      <c r="L51" s="63"/>
      <c r="M51" s="70"/>
      <c r="X51" s="71"/>
    </row>
    <row r="52" spans="1:24" ht="15" customHeight="1" x14ac:dyDescent="0.25">
      <c r="L52" s="71"/>
      <c r="N52" s="71"/>
    </row>
    <row r="53" spans="1:24" ht="15" customHeight="1" x14ac:dyDescent="0.25">
      <c r="L53" s="71"/>
    </row>
    <row r="54" spans="1:24" s="101" customFormat="1" ht="15" customHeight="1" x14ac:dyDescent="0.25">
      <c r="A54" s="49"/>
      <c r="B54" s="49"/>
      <c r="C54" s="49"/>
      <c r="D54" s="49"/>
      <c r="E54" s="49"/>
      <c r="F54" s="49"/>
      <c r="G54" s="49"/>
      <c r="H54" s="49"/>
      <c r="I54" s="49"/>
      <c r="J54" s="49"/>
      <c r="K54" s="49"/>
      <c r="L54" s="52"/>
    </row>
    <row r="55" spans="1:24" ht="15" customHeight="1" x14ac:dyDescent="0.25">
      <c r="L55" s="71"/>
    </row>
    <row r="56" spans="1:24" s="66" customFormat="1" ht="15" customHeight="1" x14ac:dyDescent="0.25">
      <c r="A56" s="49"/>
      <c r="B56" s="49"/>
      <c r="C56" s="49"/>
      <c r="D56" s="49"/>
      <c r="E56" s="49"/>
      <c r="F56" s="49"/>
      <c r="G56" s="49"/>
      <c r="H56" s="49"/>
      <c r="I56" s="49"/>
      <c r="J56" s="49"/>
      <c r="K56" s="49"/>
      <c r="L56" s="78"/>
    </row>
    <row r="57" spans="1:24" s="24" customFormat="1" ht="15" customHeight="1" x14ac:dyDescent="0.25">
      <c r="A57" s="49"/>
      <c r="B57" s="49"/>
      <c r="C57" s="49"/>
      <c r="D57" s="49"/>
      <c r="E57" s="49"/>
      <c r="F57" s="49"/>
      <c r="G57" s="49"/>
      <c r="H57" s="49"/>
      <c r="I57" s="49"/>
      <c r="J57" s="49"/>
      <c r="K57" s="49"/>
      <c r="N57" s="26"/>
      <c r="O57" s="26"/>
      <c r="P57" s="26"/>
    </row>
    <row r="58" spans="1:24" ht="15" customHeight="1" x14ac:dyDescent="0.25">
      <c r="L58" s="25"/>
      <c r="M58" s="25"/>
      <c r="N58" s="25"/>
      <c r="O58" s="25"/>
    </row>
    <row r="59" spans="1:24" ht="15" customHeight="1" x14ac:dyDescent="0.25">
      <c r="L59" s="71"/>
    </row>
    <row r="60" spans="1:24" ht="15" customHeight="1" x14ac:dyDescent="0.25">
      <c r="L60" s="71"/>
    </row>
    <row r="61" spans="1:24" ht="15" customHeight="1" x14ac:dyDescent="0.25">
      <c r="L61" s="71"/>
    </row>
    <row r="62" spans="1:24" ht="15" customHeight="1" x14ac:dyDescent="0.25">
      <c r="L62" s="71"/>
    </row>
    <row r="63" spans="1:24" ht="15" customHeight="1" x14ac:dyDescent="0.25">
      <c r="L63" s="71"/>
    </row>
    <row r="64" spans="1:24" ht="15" customHeight="1" x14ac:dyDescent="0.25">
      <c r="L64" s="71"/>
    </row>
    <row r="65" spans="12:24" ht="15" customHeight="1" x14ac:dyDescent="0.25">
      <c r="L65" s="71"/>
    </row>
    <row r="66" spans="12:24" ht="15" customHeight="1" x14ac:dyDescent="0.25">
      <c r="L66" s="71"/>
    </row>
    <row r="67" spans="12:24" ht="109.5" customHeight="1" x14ac:dyDescent="0.25">
      <c r="L67" s="96"/>
      <c r="M67" s="93"/>
      <c r="X67" s="71"/>
    </row>
  </sheetData>
  <sheetProtection algorithmName="SHA-512" hashValue="PbmZita+qdLm9U3Z+tniPlzouZLm2SujUvQ9Jy14gsOZq5dG6zXPw2rh+qJGmxQzcn1TpHFr+Fg+TGY8YlAJ/g==" saltValue="MP8Q9S3X4TfdDUZDt1OzQA==" spinCount="100000" sheet="1" objects="1" scenarios="1"/>
  <mergeCells count="26">
    <mergeCell ref="B24:G24"/>
    <mergeCell ref="B25:G25"/>
    <mergeCell ref="B26:G26"/>
    <mergeCell ref="B27:G27"/>
    <mergeCell ref="B28:G28"/>
    <mergeCell ref="B15:G15"/>
    <mergeCell ref="B16:G16"/>
    <mergeCell ref="B17:G17"/>
    <mergeCell ref="B21:G21"/>
    <mergeCell ref="B22:G22"/>
    <mergeCell ref="A35:H35"/>
    <mergeCell ref="C7:H7"/>
    <mergeCell ref="A9:G9"/>
    <mergeCell ref="A20:G20"/>
    <mergeCell ref="A31:B31"/>
    <mergeCell ref="C31:G31"/>
    <mergeCell ref="B10:G10"/>
    <mergeCell ref="B11:G11"/>
    <mergeCell ref="B12:G12"/>
    <mergeCell ref="B13:G13"/>
    <mergeCell ref="B14:G14"/>
    <mergeCell ref="B23:G23"/>
    <mergeCell ref="C18:G18"/>
    <mergeCell ref="A18:B18"/>
    <mergeCell ref="A29:B29"/>
    <mergeCell ref="C29:G29"/>
  </mergeCells>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28"/>
  <sheetViews>
    <sheetView topLeftCell="A7" workbookViewId="0">
      <selection activeCell="I12" sqref="I12"/>
    </sheetView>
  </sheetViews>
  <sheetFormatPr defaultRowHeight="15" x14ac:dyDescent="0.25"/>
  <cols>
    <col min="1" max="1" width="24.7109375" style="49" customWidth="1"/>
    <col min="2" max="2" width="17.28515625" style="49" bestFit="1" customWidth="1"/>
    <col min="3" max="3" width="15.28515625" style="49" customWidth="1"/>
    <col min="4" max="4" width="6.7109375" style="49" customWidth="1"/>
    <col min="5" max="5" width="11" style="49" customWidth="1"/>
    <col min="6" max="6" width="12.7109375" style="49" customWidth="1"/>
    <col min="7" max="8" width="11" style="49" customWidth="1"/>
    <col min="9" max="9" width="11.42578125" style="49" customWidth="1"/>
    <col min="10" max="10" width="17.85546875" style="49" customWidth="1"/>
    <col min="11" max="11" width="13.5703125" style="49" customWidth="1"/>
    <col min="12" max="12" width="16.7109375" style="49" customWidth="1"/>
    <col min="13" max="13" width="18.42578125" style="49" customWidth="1"/>
    <col min="14" max="14" width="11.42578125" style="49" customWidth="1"/>
    <col min="15" max="19" width="9.140625" style="49"/>
    <col min="20" max="20" width="13.28515625" style="49" customWidth="1"/>
    <col min="21" max="16384" width="9.140625" style="49"/>
  </cols>
  <sheetData>
    <row r="1" spans="1:21" ht="15" customHeight="1" x14ac:dyDescent="0.25"/>
    <row r="2" spans="1:21" ht="15" customHeight="1" x14ac:dyDescent="0.25">
      <c r="C2" s="59" t="s">
        <v>53</v>
      </c>
      <c r="G2" s="52"/>
      <c r="H2" s="56"/>
    </row>
    <row r="3" spans="1:21" ht="15" customHeight="1" x14ac:dyDescent="0.25">
      <c r="G3" s="54"/>
      <c r="H3" s="57"/>
    </row>
    <row r="4" spans="1:21" ht="15" customHeight="1" x14ac:dyDescent="0.25">
      <c r="G4" s="58"/>
      <c r="H4" s="56"/>
    </row>
    <row r="5" spans="1:21" ht="15" customHeight="1" x14ac:dyDescent="0.25">
      <c r="B5" s="61" t="s">
        <v>5</v>
      </c>
      <c r="C5" s="62">
        <f>'Salary Info'!B5</f>
        <v>0</v>
      </c>
      <c r="D5" s="63"/>
      <c r="E5" s="64"/>
      <c r="F5" s="64"/>
      <c r="G5" s="53"/>
      <c r="H5" s="50"/>
    </row>
    <row r="6" spans="1:21" ht="15" customHeight="1" x14ac:dyDescent="0.25">
      <c r="B6" s="61" t="s">
        <v>28</v>
      </c>
      <c r="C6" s="65" t="s">
        <v>76</v>
      </c>
      <c r="D6" s="50"/>
      <c r="E6" s="50"/>
      <c r="F6" s="50"/>
      <c r="H6" s="50"/>
    </row>
    <row r="7" spans="1:21" s="64" customFormat="1" ht="60" customHeight="1" x14ac:dyDescent="0.25">
      <c r="A7" s="216"/>
      <c r="B7" s="214" t="s">
        <v>26</v>
      </c>
      <c r="C7" s="255" t="s">
        <v>97</v>
      </c>
      <c r="D7" s="255"/>
      <c r="E7" s="255"/>
      <c r="F7" s="255"/>
      <c r="G7" s="18"/>
      <c r="H7" s="18"/>
    </row>
    <row r="8" spans="1:21" ht="15" customHeight="1" x14ac:dyDescent="0.25">
      <c r="A8" s="78"/>
      <c r="B8" s="99"/>
      <c r="C8" s="99"/>
      <c r="D8" s="97"/>
      <c r="E8" s="97"/>
      <c r="F8" s="97"/>
      <c r="G8" s="100"/>
      <c r="H8" s="100"/>
      <c r="I8" s="63"/>
      <c r="J8" s="70"/>
      <c r="U8" s="71"/>
    </row>
    <row r="9" spans="1:21" ht="15" customHeight="1" thickBot="1" x14ac:dyDescent="0.3">
      <c r="A9" s="32" t="s">
        <v>40</v>
      </c>
      <c r="B9" s="99"/>
      <c r="C9" s="99"/>
      <c r="D9" s="97"/>
      <c r="E9" s="97"/>
      <c r="F9" s="97"/>
      <c r="G9" s="100"/>
      <c r="H9" s="100"/>
      <c r="I9" s="63"/>
      <c r="J9" s="70"/>
      <c r="U9" s="71"/>
    </row>
    <row r="10" spans="1:21" ht="30" customHeight="1" x14ac:dyDescent="0.25">
      <c r="A10" s="142" t="s">
        <v>44</v>
      </c>
      <c r="B10" s="150" t="s">
        <v>43</v>
      </c>
      <c r="C10" s="200" t="s">
        <v>42</v>
      </c>
      <c r="D10" s="275" t="s">
        <v>98</v>
      </c>
      <c r="E10" s="276"/>
      <c r="F10" s="30"/>
      <c r="G10" s="63"/>
      <c r="H10" s="70"/>
      <c r="S10" s="71"/>
    </row>
    <row r="11" spans="1:21" ht="15" customHeight="1" x14ac:dyDescent="0.25">
      <c r="A11" s="232"/>
      <c r="B11" s="233"/>
      <c r="C11" s="239"/>
      <c r="D11" s="279">
        <f>B11*C11</f>
        <v>0</v>
      </c>
      <c r="E11" s="280"/>
      <c r="F11" s="30"/>
      <c r="G11" s="63"/>
      <c r="H11" s="70"/>
      <c r="S11" s="71"/>
    </row>
    <row r="12" spans="1:21" ht="15" customHeight="1" x14ac:dyDescent="0.25">
      <c r="A12" s="149"/>
      <c r="B12" s="233"/>
      <c r="C12" s="239"/>
      <c r="D12" s="279">
        <f t="shared" ref="D12:D14" si="0">B12*C12</f>
        <v>0</v>
      </c>
      <c r="E12" s="280"/>
      <c r="F12" s="30"/>
      <c r="G12" s="63"/>
      <c r="H12" s="70"/>
      <c r="S12" s="71"/>
    </row>
    <row r="13" spans="1:21" ht="15" customHeight="1" x14ac:dyDescent="0.25">
      <c r="A13" s="149"/>
      <c r="B13" s="233"/>
      <c r="C13" s="239"/>
      <c r="D13" s="279">
        <f t="shared" si="0"/>
        <v>0</v>
      </c>
      <c r="E13" s="280"/>
      <c r="F13" s="30"/>
      <c r="G13" s="63"/>
      <c r="H13" s="70"/>
      <c r="S13" s="71"/>
    </row>
    <row r="14" spans="1:21" ht="15" customHeight="1" thickBot="1" x14ac:dyDescent="0.3">
      <c r="A14" s="149"/>
      <c r="B14" s="220"/>
      <c r="C14" s="240"/>
      <c r="D14" s="281">
        <f t="shared" si="0"/>
        <v>0</v>
      </c>
      <c r="E14" s="282"/>
      <c r="F14" s="26"/>
      <c r="G14" s="71"/>
    </row>
    <row r="15" spans="1:21" s="101" customFormat="1" ht="15" customHeight="1" thickBot="1" x14ac:dyDescent="0.3">
      <c r="A15" s="148" t="s">
        <v>18</v>
      </c>
      <c r="B15" s="194"/>
      <c r="C15" s="195"/>
      <c r="D15" s="277">
        <f>SUM(D11:E14)</f>
        <v>0</v>
      </c>
      <c r="E15" s="278"/>
      <c r="F15" s="30"/>
      <c r="G15" s="52"/>
    </row>
    <row r="16" spans="1:21" ht="15" customHeight="1" x14ac:dyDescent="0.25">
      <c r="A16" s="27"/>
      <c r="B16" s="26"/>
      <c r="C16" s="26"/>
      <c r="D16" s="26"/>
      <c r="E16" s="26"/>
      <c r="F16" s="26"/>
      <c r="G16" s="28"/>
      <c r="H16" s="22"/>
      <c r="I16" s="71"/>
    </row>
    <row r="17" spans="1:21" s="66" customFormat="1" ht="15" customHeight="1" thickBot="1" x14ac:dyDescent="0.3">
      <c r="A17" s="29" t="s">
        <v>41</v>
      </c>
      <c r="B17" s="30"/>
      <c r="C17" s="30"/>
      <c r="D17" s="30"/>
      <c r="E17" s="30"/>
      <c r="F17" s="30"/>
      <c r="G17" s="31"/>
      <c r="H17" s="20"/>
      <c r="I17" s="78"/>
    </row>
    <row r="18" spans="1:21" s="24" customFormat="1" ht="30" customHeight="1" x14ac:dyDescent="0.25">
      <c r="A18" s="142" t="s">
        <v>45</v>
      </c>
      <c r="B18" s="200" t="s">
        <v>63</v>
      </c>
      <c r="C18" s="200" t="s">
        <v>62</v>
      </c>
      <c r="D18" s="144" t="s">
        <v>67</v>
      </c>
      <c r="E18" s="144" t="s">
        <v>66</v>
      </c>
      <c r="F18" s="217" t="s">
        <v>98</v>
      </c>
      <c r="G18" s="145"/>
      <c r="H18" s="22"/>
      <c r="K18" s="26"/>
      <c r="L18" s="26"/>
      <c r="M18" s="26"/>
    </row>
    <row r="19" spans="1:21" ht="15" customHeight="1" x14ac:dyDescent="0.25">
      <c r="A19" s="232"/>
      <c r="B19" s="192"/>
      <c r="C19" s="192"/>
      <c r="D19" s="234"/>
      <c r="E19" s="234"/>
      <c r="F19" s="218">
        <f>(B19+C19)*D19*E19</f>
        <v>0</v>
      </c>
      <c r="G19" s="146"/>
      <c r="H19" s="102"/>
      <c r="I19" s="71"/>
    </row>
    <row r="20" spans="1:21" ht="15" customHeight="1" x14ac:dyDescent="0.25">
      <c r="A20" s="149"/>
      <c r="B20" s="192"/>
      <c r="C20" s="193"/>
      <c r="D20" s="196"/>
      <c r="E20" s="196"/>
      <c r="F20" s="219">
        <f t="shared" ref="F20:F22" si="1">(B20+C20)*D20*E20</f>
        <v>0</v>
      </c>
      <c r="G20" s="146"/>
      <c r="H20" s="102"/>
      <c r="I20" s="71"/>
    </row>
    <row r="21" spans="1:21" ht="15" customHeight="1" x14ac:dyDescent="0.25">
      <c r="A21" s="149"/>
      <c r="B21" s="192"/>
      <c r="C21" s="193"/>
      <c r="D21" s="196"/>
      <c r="E21" s="196"/>
      <c r="F21" s="219">
        <f t="shared" si="1"/>
        <v>0</v>
      </c>
      <c r="G21" s="146"/>
      <c r="H21" s="102"/>
      <c r="I21" s="71"/>
    </row>
    <row r="22" spans="1:21" ht="15" customHeight="1" thickBot="1" x14ac:dyDescent="0.3">
      <c r="A22" s="149"/>
      <c r="B22" s="202"/>
      <c r="C22" s="202"/>
      <c r="D22" s="196"/>
      <c r="E22" s="196"/>
      <c r="F22" s="219">
        <f t="shared" si="1"/>
        <v>0</v>
      </c>
      <c r="G22" s="146"/>
      <c r="H22" s="91"/>
      <c r="I22" s="71"/>
    </row>
    <row r="23" spans="1:21" ht="15" customHeight="1" thickBot="1" x14ac:dyDescent="0.3">
      <c r="A23" s="148" t="s">
        <v>18</v>
      </c>
      <c r="B23" s="194"/>
      <c r="C23" s="195"/>
      <c r="D23" s="195"/>
      <c r="E23" s="195"/>
      <c r="F23" s="197">
        <f>SUM(F19:F22)</f>
        <v>0</v>
      </c>
      <c r="G23" s="147"/>
      <c r="H23" s="91"/>
      <c r="I23" s="71"/>
    </row>
    <row r="24" spans="1:21" ht="15" customHeight="1" thickBot="1" x14ac:dyDescent="0.3">
      <c r="A24" s="21"/>
      <c r="B24" s="19"/>
      <c r="C24" s="19"/>
      <c r="D24" s="19"/>
      <c r="E24" s="19"/>
      <c r="F24" s="19"/>
      <c r="G24" s="22"/>
      <c r="H24" s="91"/>
      <c r="I24" s="71"/>
    </row>
    <row r="25" spans="1:21" ht="15" customHeight="1" thickBot="1" x14ac:dyDescent="0.3">
      <c r="A25" s="33" t="s">
        <v>99</v>
      </c>
      <c r="B25" s="221">
        <f>D15+F23</f>
        <v>0</v>
      </c>
      <c r="C25" s="99"/>
      <c r="D25" s="97"/>
      <c r="E25" s="97"/>
      <c r="F25" s="97"/>
      <c r="G25" s="100"/>
      <c r="H25" s="93"/>
      <c r="I25" s="71"/>
    </row>
    <row r="26" spans="1:21" ht="15" customHeight="1" x14ac:dyDescent="0.25">
      <c r="A26" s="90"/>
      <c r="B26" s="14"/>
      <c r="C26" s="14"/>
      <c r="D26" s="15"/>
      <c r="E26" s="69"/>
      <c r="F26" s="69"/>
      <c r="G26" s="17"/>
      <c r="I26" s="71"/>
    </row>
    <row r="27" spans="1:21" ht="15" customHeight="1" x14ac:dyDescent="0.25">
      <c r="A27" s="92" t="s">
        <v>2</v>
      </c>
      <c r="B27" s="92"/>
      <c r="C27" s="92"/>
      <c r="D27" s="92"/>
      <c r="E27" s="93"/>
      <c r="F27" s="93"/>
      <c r="G27" s="93"/>
      <c r="I27" s="71"/>
    </row>
    <row r="28" spans="1:21" ht="78.75" customHeight="1" x14ac:dyDescent="0.25">
      <c r="A28" s="241" t="s">
        <v>100</v>
      </c>
      <c r="B28" s="241"/>
      <c r="C28" s="241"/>
      <c r="D28" s="241"/>
      <c r="E28" s="241"/>
      <c r="F28" s="241"/>
      <c r="G28" s="191"/>
      <c r="I28" s="96"/>
      <c r="J28" s="93"/>
      <c r="U28" s="71"/>
    </row>
  </sheetData>
  <sheetProtection algorithmName="SHA-512" hashValue="hL9nMEs0dXpJKijI53I55LbaO7rg+dchHMIJPL5sWobfGJkBq+td/SZAkLPn4gHxbR/fYzQjLZvoNz8QRB4tLg==" saltValue="N50p+qfNi12W+Aj/Zc9uvQ==" spinCount="100000" sheet="1" objects="1" scenarios="1"/>
  <mergeCells count="8">
    <mergeCell ref="C7:F7"/>
    <mergeCell ref="D10:E10"/>
    <mergeCell ref="A28:F28"/>
    <mergeCell ref="D15:E15"/>
    <mergeCell ref="D13:E13"/>
    <mergeCell ref="D14:E14"/>
    <mergeCell ref="D11:E11"/>
    <mergeCell ref="D12:E12"/>
  </mergeCells>
  <pageMargins left="0.7" right="0.7" top="0.75" bottom="0.25" header="0.3" footer="0.3"/>
  <pageSetup fitToHeight="0"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71"/>
  <sheetViews>
    <sheetView workbookViewId="0">
      <selection activeCell="G15" sqref="G15"/>
    </sheetView>
  </sheetViews>
  <sheetFormatPr defaultRowHeight="15" x14ac:dyDescent="0.25"/>
  <cols>
    <col min="1" max="1" width="34.42578125" style="52" bestFit="1" customWidth="1"/>
    <col min="2" max="9" width="14.7109375" style="52" customWidth="1"/>
    <col min="10" max="10" width="14.7109375" style="106" customWidth="1"/>
    <col min="11" max="11" width="11.42578125" style="168" customWidth="1"/>
    <col min="12" max="12" width="17.85546875" style="52" customWidth="1"/>
    <col min="13" max="13" width="13.5703125" style="52" customWidth="1"/>
    <col min="14" max="14" width="16.7109375" style="52" customWidth="1"/>
    <col min="15" max="15" width="18.42578125" style="52" customWidth="1"/>
    <col min="16" max="16" width="11.42578125" style="52" customWidth="1"/>
    <col min="17" max="21" width="9.140625" style="52"/>
    <col min="22" max="22" width="13.28515625" style="52" customWidth="1"/>
    <col min="23" max="16384" width="9.140625" style="52"/>
  </cols>
  <sheetData>
    <row r="1" spans="1:12" ht="15" customHeight="1" x14ac:dyDescent="0.25"/>
    <row r="2" spans="1:12" ht="15" customHeight="1" x14ac:dyDescent="0.25">
      <c r="C2" s="43" t="s">
        <v>54</v>
      </c>
      <c r="J2" s="158"/>
    </row>
    <row r="3" spans="1:12" ht="15" customHeight="1" x14ac:dyDescent="0.25">
      <c r="I3" s="54"/>
      <c r="J3" s="159"/>
    </row>
    <row r="4" spans="1:12" ht="15" customHeight="1" x14ac:dyDescent="0.25">
      <c r="B4" s="90" t="s">
        <v>5</v>
      </c>
      <c r="C4" s="156">
        <f>'Salary Info'!B5</f>
        <v>0</v>
      </c>
      <c r="D4" s="54"/>
      <c r="E4" s="54"/>
      <c r="F4" s="157"/>
      <c r="G4" s="157"/>
      <c r="H4" s="157"/>
      <c r="I4" s="53"/>
      <c r="J4" s="143"/>
    </row>
    <row r="5" spans="1:12" ht="15" customHeight="1" x14ac:dyDescent="0.25">
      <c r="A5" s="90"/>
      <c r="B5" s="41"/>
      <c r="D5" s="51"/>
      <c r="E5" s="51"/>
      <c r="F5" s="51"/>
      <c r="I5" s="51"/>
    </row>
    <row r="6" spans="1:12" x14ac:dyDescent="0.25">
      <c r="A6" s="90"/>
      <c r="B6" s="18"/>
      <c r="C6" s="18"/>
      <c r="D6" s="18"/>
      <c r="E6" s="18"/>
      <c r="F6" s="18"/>
      <c r="G6" s="18"/>
      <c r="H6" s="18"/>
      <c r="I6" s="18"/>
    </row>
    <row r="7" spans="1:12" ht="77.25" customHeight="1" x14ac:dyDescent="0.25">
      <c r="A7" s="106" t="s">
        <v>55</v>
      </c>
      <c r="B7" s="166" t="s">
        <v>107</v>
      </c>
      <c r="C7" s="166" t="s">
        <v>108</v>
      </c>
      <c r="D7" s="166" t="s">
        <v>109</v>
      </c>
      <c r="E7" s="167" t="s">
        <v>57</v>
      </c>
      <c r="F7" s="169"/>
      <c r="G7" s="18"/>
      <c r="J7" s="52"/>
      <c r="K7" s="52"/>
    </row>
    <row r="8" spans="1:12" ht="15" customHeight="1" x14ac:dyDescent="0.25">
      <c r="A8" s="160" t="s">
        <v>101</v>
      </c>
      <c r="B8" s="161">
        <f>Scanning!D7</f>
        <v>0</v>
      </c>
      <c r="C8" s="161">
        <f>Georeferencing!K7</f>
        <v>0</v>
      </c>
      <c r="D8" s="161">
        <f>(Vectorizing!E8/56)*Vectorizing!E9</f>
        <v>0</v>
      </c>
      <c r="E8" s="162"/>
      <c r="F8" s="168"/>
      <c r="J8" s="52"/>
      <c r="K8" s="52"/>
    </row>
    <row r="9" spans="1:12" ht="15" customHeight="1" x14ac:dyDescent="0.25">
      <c r="A9" s="44" t="s">
        <v>68</v>
      </c>
      <c r="B9" s="163">
        <f>('Salary Info'!$D$10*Scanning!F$14)+
('Salary Info'!$D$11*Scanning!F$15)+
('Salary Info'!$D$12*Scanning!F$16)+
('Salary Info'!$D$13*Scanning!F$17)+
('Salary Info'!$D$14*Scanning!F$18)+
('Salary Info'!$D$15*Scanning!F$19)+
('Salary Info'!$D$16*Scanning!F$20)+
('Salary Info'!$D$17*Scanning!F$21)+
('Salary Info'!$D$18*Scanning!F$22)</f>
        <v>0</v>
      </c>
      <c r="C9" s="163">
        <f>('Salary Info'!$D$10*Georeferencing!G$14)+
('Salary Info'!$D$11*Georeferencing!G$15)+
('Salary Info'!$D$12*Georeferencing!G$16)+
('Salary Info'!$D$13*Georeferencing!G$17)+
('Salary Info'!$D$14*Georeferencing!G$18)+
('Salary Info'!$D$15*Georeferencing!G$19)+
('Salary Info'!$D$16*Georeferencing!G$20)+
('Salary Info'!$D$17*Georeferencing!G$21)+
('Salary Info'!$D$18*Georeferencing!G$22)</f>
        <v>0</v>
      </c>
      <c r="D9" s="163">
        <f>('Salary Info'!$D$10*Vectorizing!F$15)+
('Salary Info'!$D$11*Vectorizing!F$16)+
('Salary Info'!$D$12*Vectorizing!F$17)+
('Salary Info'!$D$13*Vectorizing!F$18)+
('Salary Info'!$D$14*Vectorizing!F$19)+
('Salary Info'!$D$15*Vectorizing!F$20)+
('Salary Info'!$D$16*Vectorizing!F$21)+
('Salary Info'!$D$17*Vectorizing!F$22)+
('Salary Info'!$D$18*Vectorizing!F$23)</f>
        <v>0</v>
      </c>
      <c r="E9" s="151">
        <f>D9+C9+B9</f>
        <v>0</v>
      </c>
      <c r="F9" s="168"/>
      <c r="J9" s="52"/>
      <c r="K9" s="52"/>
    </row>
    <row r="10" spans="1:12" ht="15" customHeight="1" x14ac:dyDescent="0.25">
      <c r="A10" s="164" t="s">
        <v>102</v>
      </c>
      <c r="B10" s="163">
        <f>('Salary Info'!$D$10*Scanning!G$14)+
('Salary Info'!$D$11*Scanning!G$15)+
('Salary Info'!$D$12*Scanning!G$16)+
('Salary Info'!$D$13*Scanning!G$17)+
('Salary Info'!$D$14*Scanning!G$18)+
('Salary Info'!$D$15*Scanning!G$19)+
('Salary Info'!$D$16*Scanning!G$20)+
('Salary Info'!$D$17*Scanning!G$21)+
('Salary Info'!$D$18*Scanning!G$22)</f>
        <v>0</v>
      </c>
      <c r="C10" s="163">
        <f>('Salary Info'!$D$10*Georeferencing!H$14)+
('Salary Info'!$D$11*Georeferencing!H$15)+
('Salary Info'!$D$12*Georeferencing!H$16)+
('Salary Info'!$D$13*Georeferencing!H$17)+
('Salary Info'!$D$14*Georeferencing!H$18)+
('Salary Info'!$D$15*Georeferencing!H$19)+
('Salary Info'!$D$16*Georeferencing!H$20)+
('Salary Info'!$D$17*Georeferencing!H$21)+
('Salary Info'!$D$18*Georeferencing!H$22)</f>
        <v>0</v>
      </c>
      <c r="D10" s="163">
        <f>('Salary Info'!$D$10*Vectorizing!G$15)+
('Salary Info'!$D$11*Vectorizing!G$16)+
('Salary Info'!$D$12*Vectorizing!G$17)+
('Salary Info'!$D$13*Vectorizing!G$18)+
('Salary Info'!$D$14*Vectorizing!G$19)+
('Salary Info'!$D$15*Vectorizing!G$20)+
('Salary Info'!$D$16*Vectorizing!G$21)+
('Salary Info'!$D$17*Vectorizing!G$22)+
('Salary Info'!$D$18*Vectorizing!G$23)</f>
        <v>0</v>
      </c>
      <c r="E10" s="151">
        <f>D10+C10+B10</f>
        <v>0</v>
      </c>
      <c r="F10" s="177"/>
      <c r="G10" s="113"/>
      <c r="J10" s="52"/>
      <c r="K10" s="52"/>
    </row>
    <row r="11" spans="1:12" ht="15" customHeight="1" x14ac:dyDescent="0.25">
      <c r="A11" s="164" t="s">
        <v>103</v>
      </c>
      <c r="B11" s="163">
        <f>('Salary Info'!$D$10*Scanning!H$14)+
('Salary Info'!$D$11*Scanning!H$15)+
('Salary Info'!$D$12*Scanning!H$16)+
('Salary Info'!$D$13*Scanning!H$17)+
('Salary Info'!$D$14*Scanning!H$18)+
('Salary Info'!$D$15*Scanning!H$19)+
('Salary Info'!$D$16*Scanning!H$20)+
('Salary Info'!$D$17*Scanning!H$21)+
('Salary Info'!$D$18*Scanning!H$22)</f>
        <v>0</v>
      </c>
      <c r="C11" s="163">
        <f>('Salary Info'!$D$10*Georeferencing!I$14)+
('Salary Info'!$D$11*Georeferencing!I$15)+
('Salary Info'!$D$12*Georeferencing!I$16)+
('Salary Info'!$D$13*Georeferencing!I$17)+
('Salary Info'!$D$14*Georeferencing!I$18)+
('Salary Info'!$D$15*Georeferencing!I$19)+
('Salary Info'!$D$16*Georeferencing!I$20)+
('Salary Info'!$D$17*Georeferencing!I$21)+
('Salary Info'!$D$18*Georeferencing!I$22)</f>
        <v>0</v>
      </c>
      <c r="D11" s="163">
        <f>('Salary Info'!$D$10*Vectorizing!H$15)+
('Salary Info'!$D$11*Vectorizing!H$16)+
('Salary Info'!$D$12*Vectorizing!H$17)+
('Salary Info'!$D$13*Vectorizing!H$18)+
('Salary Info'!$D$14*Vectorizing!H$19)+
('Salary Info'!$D$15*Vectorizing!H$20)+
('Salary Info'!$D$16*Vectorizing!H$21)+
('Salary Info'!$D$17*Vectorizing!H$22)+
('Salary Info'!$D$18*Vectorizing!H$23)</f>
        <v>0</v>
      </c>
      <c r="E11" s="151">
        <f>D11+C11+B11</f>
        <v>0</v>
      </c>
      <c r="F11" s="177"/>
      <c r="G11" s="113"/>
      <c r="J11" s="52"/>
      <c r="K11" s="52"/>
    </row>
    <row r="12" spans="1:12" ht="15" customHeight="1" x14ac:dyDescent="0.25">
      <c r="A12" s="44" t="s">
        <v>64</v>
      </c>
      <c r="B12" s="163">
        <f>B9+B10+B11</f>
        <v>0</v>
      </c>
      <c r="C12" s="163">
        <f>C9+C10+C11</f>
        <v>0</v>
      </c>
      <c r="D12" s="163">
        <f>D9+D10+D11</f>
        <v>0</v>
      </c>
      <c r="E12" s="151">
        <f>E9+E10+E11</f>
        <v>0</v>
      </c>
      <c r="F12" s="170"/>
      <c r="G12" s="113"/>
      <c r="J12" s="52"/>
      <c r="K12" s="52"/>
    </row>
    <row r="13" spans="1:12" ht="15" customHeight="1" x14ac:dyDescent="0.25">
      <c r="A13" s="164" t="s">
        <v>69</v>
      </c>
      <c r="B13" s="163">
        <f>B12*E17</f>
        <v>0</v>
      </c>
      <c r="C13" s="163">
        <f>C12*E17</f>
        <v>0</v>
      </c>
      <c r="D13" s="163">
        <f>D12*E17</f>
        <v>0</v>
      </c>
      <c r="E13" s="151">
        <f>E12*E17</f>
        <v>0</v>
      </c>
      <c r="F13" s="170"/>
      <c r="G13" s="113"/>
      <c r="J13" s="52"/>
      <c r="K13" s="52"/>
    </row>
    <row r="14" spans="1:12" ht="15" customHeight="1" x14ac:dyDescent="0.25">
      <c r="A14" s="164" t="s">
        <v>65</v>
      </c>
      <c r="B14" s="163">
        <f>B12+B13</f>
        <v>0</v>
      </c>
      <c r="C14" s="163">
        <f>C12+C13</f>
        <v>0</v>
      </c>
      <c r="D14" s="163">
        <f>D12+D13</f>
        <v>0</v>
      </c>
      <c r="E14" s="151">
        <f>E12+E13</f>
        <v>0</v>
      </c>
      <c r="F14" s="170"/>
      <c r="G14" s="113"/>
      <c r="J14" s="52"/>
      <c r="K14" s="52"/>
    </row>
    <row r="15" spans="1:12" ht="15" customHeight="1" x14ac:dyDescent="0.25">
      <c r="A15" s="164" t="s">
        <v>56</v>
      </c>
      <c r="B15" s="224" t="e">
        <f>B14/B8</f>
        <v>#DIV/0!</v>
      </c>
      <c r="C15" s="224" t="e">
        <f>C14/C8</f>
        <v>#DIV/0!</v>
      </c>
      <c r="D15" s="225" t="e">
        <f>D14/D8</f>
        <v>#DIV/0!</v>
      </c>
      <c r="E15" s="165"/>
      <c r="F15" s="170"/>
      <c r="G15" s="113"/>
      <c r="J15" s="52"/>
      <c r="K15" s="52"/>
    </row>
    <row r="16" spans="1:12" ht="15" customHeight="1" x14ac:dyDescent="0.25">
      <c r="A16" s="157"/>
      <c r="C16" s="51"/>
      <c r="D16" s="51"/>
      <c r="E16" s="51"/>
      <c r="F16" s="51"/>
      <c r="G16" s="40"/>
      <c r="H16" s="90"/>
      <c r="I16" s="110"/>
      <c r="K16" s="170"/>
      <c r="L16" s="113"/>
    </row>
    <row r="17" spans="1:12" ht="17.100000000000001" customHeight="1" x14ac:dyDescent="0.25">
      <c r="A17" s="152" t="s">
        <v>106</v>
      </c>
      <c r="B17" s="163">
        <f>Equipment!H31</f>
        <v>0</v>
      </c>
      <c r="C17" s="51"/>
      <c r="D17" s="105" t="s">
        <v>73</v>
      </c>
      <c r="E17" s="205">
        <f>'Salary Info'!B21</f>
        <v>0</v>
      </c>
      <c r="F17" s="51"/>
      <c r="G17" s="40"/>
      <c r="H17" s="99"/>
      <c r="I17" s="40"/>
      <c r="J17" s="40"/>
      <c r="K17" s="170"/>
      <c r="L17" s="113"/>
    </row>
    <row r="18" spans="1:12" ht="17.100000000000001" customHeight="1" x14ac:dyDescent="0.25">
      <c r="A18" s="44" t="s">
        <v>76</v>
      </c>
      <c r="B18" s="188">
        <f>Travel!B25</f>
        <v>0</v>
      </c>
      <c r="C18" s="51"/>
      <c r="D18" s="51"/>
      <c r="E18" s="51"/>
      <c r="F18" s="51"/>
      <c r="G18" s="40"/>
      <c r="J18" s="204"/>
      <c r="K18" s="170"/>
      <c r="L18" s="113"/>
    </row>
    <row r="19" spans="1:12" ht="17.100000000000001" customHeight="1" thickBot="1" x14ac:dyDescent="0.3">
      <c r="B19" s="203"/>
      <c r="C19" s="51"/>
      <c r="D19" s="51"/>
      <c r="E19" s="51"/>
      <c r="F19" s="51"/>
      <c r="G19" s="40"/>
      <c r="H19" s="105"/>
      <c r="I19" s="204"/>
      <c r="J19" s="204"/>
      <c r="K19" s="170"/>
      <c r="L19" s="113"/>
    </row>
    <row r="20" spans="1:12" ht="17.100000000000001" customHeight="1" thickBot="1" x14ac:dyDescent="0.3">
      <c r="A20" s="97" t="s">
        <v>72</v>
      </c>
      <c r="B20" s="221">
        <f>B18+B17+E14</f>
        <v>0</v>
      </c>
      <c r="C20" s="51"/>
      <c r="D20" s="51"/>
      <c r="E20" s="51"/>
      <c r="F20" s="51"/>
      <c r="G20" s="40"/>
      <c r="H20" s="105"/>
      <c r="I20" s="204"/>
      <c r="J20" s="204"/>
      <c r="K20" s="170"/>
      <c r="L20" s="113"/>
    </row>
    <row r="21" spans="1:12" ht="17.100000000000001" customHeight="1" x14ac:dyDescent="0.25">
      <c r="A21" s="27"/>
      <c r="B21" s="130"/>
      <c r="C21" s="51"/>
      <c r="D21" s="51"/>
      <c r="E21" s="51"/>
      <c r="F21" s="51"/>
      <c r="G21" s="40"/>
      <c r="J21" s="42"/>
      <c r="K21" s="170"/>
      <c r="L21" s="113"/>
    </row>
    <row r="22" spans="1:12" s="185" customFormat="1" ht="15" customHeight="1" x14ac:dyDescent="0.2">
      <c r="A22" s="178" t="s">
        <v>113</v>
      </c>
      <c r="B22" s="179"/>
      <c r="C22" s="179"/>
      <c r="D22" s="179"/>
      <c r="E22" s="179"/>
      <c r="F22" s="179"/>
      <c r="G22" s="180"/>
      <c r="H22" s="181"/>
      <c r="I22" s="182"/>
      <c r="J22" s="183"/>
      <c r="K22" s="184"/>
      <c r="L22" s="113"/>
    </row>
    <row r="23" spans="1:12" s="185" customFormat="1" ht="15" customHeight="1" x14ac:dyDescent="0.2">
      <c r="A23" s="186" t="s">
        <v>104</v>
      </c>
      <c r="B23" s="189">
        <f>E10+E11</f>
        <v>0</v>
      </c>
      <c r="D23" s="187" t="s">
        <v>70</v>
      </c>
      <c r="E23" s="190" t="e">
        <f>B23/B20</f>
        <v>#DIV/0!</v>
      </c>
      <c r="F23" s="184"/>
      <c r="G23" s="113"/>
    </row>
    <row r="24" spans="1:12" s="185" customFormat="1" ht="15" customHeight="1" x14ac:dyDescent="0.2">
      <c r="A24" s="186"/>
      <c r="B24" s="222"/>
      <c r="D24" s="179"/>
      <c r="E24" s="179"/>
      <c r="F24" s="186"/>
      <c r="G24" s="222"/>
      <c r="H24" s="181"/>
      <c r="I24" s="187"/>
      <c r="J24" s="223"/>
      <c r="K24" s="184"/>
      <c r="L24" s="113"/>
    </row>
    <row r="25" spans="1:12" s="185" customFormat="1" ht="15" customHeight="1" x14ac:dyDescent="0.2">
      <c r="A25" s="113" t="s">
        <v>105</v>
      </c>
      <c r="B25" s="179"/>
      <c r="C25" s="179"/>
      <c r="D25" s="179"/>
      <c r="E25" s="179"/>
      <c r="F25" s="179"/>
      <c r="G25" s="180"/>
      <c r="H25" s="181"/>
      <c r="I25" s="182"/>
      <c r="J25" s="183"/>
      <c r="K25" s="184"/>
      <c r="L25" s="113"/>
    </row>
    <row r="26" spans="1:12" s="185" customFormat="1" ht="15" customHeight="1" x14ac:dyDescent="0.2">
      <c r="A26" s="186" t="s">
        <v>71</v>
      </c>
      <c r="B26" s="189">
        <f>B17</f>
        <v>0</v>
      </c>
      <c r="C26" s="179"/>
      <c r="D26" s="187" t="s">
        <v>70</v>
      </c>
      <c r="E26" s="190" t="e">
        <f>B26/B20</f>
        <v>#DIV/0!</v>
      </c>
      <c r="F26" s="184"/>
      <c r="G26" s="113"/>
    </row>
    <row r="27" spans="1:12" s="185" customFormat="1" ht="15" customHeight="1" x14ac:dyDescent="0.2">
      <c r="A27" s="180"/>
      <c r="B27" s="181"/>
      <c r="C27" s="182"/>
      <c r="D27" s="183"/>
      <c r="E27" s="184"/>
      <c r="F27" s="113"/>
    </row>
    <row r="28" spans="1:12" s="185" customFormat="1" ht="15" customHeight="1" x14ac:dyDescent="0.25">
      <c r="A28" s="113" t="s">
        <v>110</v>
      </c>
      <c r="B28" s="51"/>
      <c r="C28" s="51"/>
      <c r="D28" s="51"/>
      <c r="E28" s="51"/>
      <c r="F28" s="51"/>
      <c r="G28" s="40"/>
      <c r="H28" s="90"/>
      <c r="I28" s="110"/>
      <c r="J28" s="106"/>
      <c r="K28" s="184"/>
      <c r="L28" s="113"/>
    </row>
    <row r="29" spans="1:12" s="185" customFormat="1" ht="15" customHeight="1" x14ac:dyDescent="0.25">
      <c r="A29" s="51"/>
      <c r="B29" s="51"/>
      <c r="C29" s="51"/>
      <c r="D29" s="51"/>
      <c r="E29" s="51"/>
      <c r="F29" s="51"/>
      <c r="G29" s="40"/>
      <c r="H29" s="90"/>
      <c r="I29" s="110"/>
      <c r="J29" s="106"/>
      <c r="K29" s="184"/>
      <c r="L29" s="113"/>
    </row>
    <row r="30" spans="1:12" s="185" customFormat="1" ht="15" customHeight="1" x14ac:dyDescent="0.25">
      <c r="A30" s="235" t="s">
        <v>0</v>
      </c>
      <c r="B30" s="237" t="s">
        <v>17</v>
      </c>
      <c r="C30" s="51"/>
      <c r="D30" s="51"/>
      <c r="E30" s="51"/>
      <c r="F30" s="51"/>
      <c r="G30" s="40"/>
      <c r="H30" s="90"/>
      <c r="I30" s="110"/>
      <c r="J30" s="106"/>
      <c r="K30" s="184"/>
      <c r="L30" s="113"/>
    </row>
    <row r="31" spans="1:12" s="185" customFormat="1" ht="15" customHeight="1" x14ac:dyDescent="0.25">
      <c r="A31" s="236" t="s">
        <v>1</v>
      </c>
      <c r="B31" s="238">
        <f>Scanning!I14+Georeferencing!J14+Vectorizing!I15</f>
        <v>0</v>
      </c>
      <c r="C31" s="51"/>
      <c r="D31" s="51"/>
      <c r="E31" s="51"/>
      <c r="F31" s="51"/>
      <c r="G31" s="42"/>
      <c r="H31" s="90"/>
      <c r="I31" s="110"/>
      <c r="J31" s="106"/>
      <c r="K31" s="184"/>
      <c r="L31" s="113"/>
    </row>
    <row r="32" spans="1:12" ht="15" customHeight="1" x14ac:dyDescent="0.25">
      <c r="A32" s="236" t="s">
        <v>80</v>
      </c>
      <c r="B32" s="238">
        <f>Scanning!I15+Georeferencing!J15+Vectorizing!I16</f>
        <v>0</v>
      </c>
      <c r="E32" s="90"/>
      <c r="F32" s="40"/>
      <c r="G32" s="42"/>
      <c r="H32" s="90"/>
      <c r="I32" s="110"/>
      <c r="K32" s="170"/>
      <c r="L32" s="113"/>
    </row>
    <row r="33" spans="1:12" ht="15" customHeight="1" x14ac:dyDescent="0.25">
      <c r="A33" s="236" t="s">
        <v>79</v>
      </c>
      <c r="B33" s="238">
        <f>Scanning!I16+Georeferencing!J16+Vectorizing!I17</f>
        <v>0</v>
      </c>
      <c r="E33" s="90"/>
      <c r="F33" s="40"/>
      <c r="G33" s="40"/>
      <c r="H33" s="90"/>
      <c r="I33" s="110"/>
      <c r="K33" s="170"/>
      <c r="L33" s="113"/>
    </row>
    <row r="34" spans="1:12" ht="15" customHeight="1" x14ac:dyDescent="0.25">
      <c r="A34" s="236" t="s">
        <v>9</v>
      </c>
      <c r="B34" s="238">
        <f>Scanning!I17+Georeferencing!J17+Vectorizing!I18</f>
        <v>0</v>
      </c>
      <c r="C34" s="43"/>
      <c r="D34" s="43"/>
      <c r="E34" s="43"/>
      <c r="F34" s="51"/>
      <c r="G34" s="51"/>
      <c r="H34" s="51"/>
      <c r="I34" s="51"/>
      <c r="K34" s="170"/>
      <c r="L34" s="113"/>
    </row>
    <row r="35" spans="1:12" ht="15" customHeight="1" x14ac:dyDescent="0.25">
      <c r="A35" s="236" t="s">
        <v>10</v>
      </c>
      <c r="B35" s="238">
        <f>Scanning!I18+Georeferencing!J18+Vectorizing!I19</f>
        <v>0</v>
      </c>
      <c r="C35" s="153"/>
      <c r="D35" s="153"/>
      <c r="E35" s="153"/>
      <c r="F35" s="153"/>
      <c r="G35" s="153"/>
      <c r="H35" s="154"/>
      <c r="I35" s="154"/>
      <c r="K35" s="170"/>
      <c r="L35" s="113"/>
    </row>
    <row r="36" spans="1:12" ht="15" customHeight="1" x14ac:dyDescent="0.25">
      <c r="A36" s="160" t="str">
        <f>'Salary Info'!A15</f>
        <v>Other 1</v>
      </c>
      <c r="B36" s="238">
        <f>Scanning!I19+Georeferencing!J19+Vectorizing!I20</f>
        <v>0</v>
      </c>
      <c r="K36" s="170"/>
      <c r="L36" s="113"/>
    </row>
    <row r="37" spans="1:12" ht="15" customHeight="1" x14ac:dyDescent="0.25">
      <c r="A37" s="160" t="str">
        <f>'Salary Info'!A16</f>
        <v>Other 2</v>
      </c>
      <c r="B37" s="238">
        <f>Scanning!I20+Georeferencing!J20+Vectorizing!I21</f>
        <v>0</v>
      </c>
      <c r="K37" s="170"/>
      <c r="L37" s="113"/>
    </row>
    <row r="38" spans="1:12" ht="15" customHeight="1" x14ac:dyDescent="0.25">
      <c r="A38" s="236" t="str">
        <f>'Salary Info'!A17</f>
        <v>Other 3</v>
      </c>
      <c r="B38" s="238">
        <f>Scanning!I21+Georeferencing!J21+Vectorizing!I22</f>
        <v>0</v>
      </c>
      <c r="K38" s="170"/>
      <c r="L38" s="113"/>
    </row>
    <row r="39" spans="1:12" s="106" customFormat="1" ht="15" customHeight="1" x14ac:dyDescent="0.25">
      <c r="A39" s="236" t="str">
        <f>'Salary Info'!A18</f>
        <v>Other 4</v>
      </c>
      <c r="B39" s="238">
        <f>Scanning!I22+Georeferencing!J22+Vectorizing!I23</f>
        <v>0</v>
      </c>
      <c r="C39" s="52"/>
      <c r="D39" s="52"/>
      <c r="E39" s="52"/>
      <c r="F39" s="52"/>
      <c r="G39" s="52"/>
      <c r="H39" s="52"/>
      <c r="I39" s="52"/>
      <c r="K39" s="172"/>
      <c r="L39" s="155"/>
    </row>
    <row r="40" spans="1:12" ht="15" customHeight="1" x14ac:dyDescent="0.25"/>
    <row r="41" spans="1:12" ht="15" customHeight="1" x14ac:dyDescent="0.25"/>
    <row r="42" spans="1:12" ht="15" customHeight="1" x14ac:dyDescent="0.25"/>
    <row r="43" spans="1:12" ht="15" customHeight="1" x14ac:dyDescent="0.25"/>
    <row r="44" spans="1:12" ht="15" customHeight="1" x14ac:dyDescent="0.25"/>
    <row r="45" spans="1:12" ht="15" customHeight="1" x14ac:dyDescent="0.25"/>
    <row r="46" spans="1:12" ht="15" customHeight="1" x14ac:dyDescent="0.25"/>
    <row r="47" spans="1:12" ht="15" customHeight="1" x14ac:dyDescent="0.25"/>
    <row r="48" spans="1:12" ht="15" customHeight="1" x14ac:dyDescent="0.25"/>
    <row r="49" spans="1:15" ht="15" customHeight="1" x14ac:dyDescent="0.25"/>
    <row r="50" spans="1:15" ht="15" customHeight="1" x14ac:dyDescent="0.25"/>
    <row r="51" spans="1:15" ht="15" customHeight="1" x14ac:dyDescent="0.25">
      <c r="K51" s="170"/>
      <c r="L51" s="113"/>
    </row>
    <row r="52" spans="1:15" ht="15" customHeight="1" x14ac:dyDescent="0.25">
      <c r="K52" s="170"/>
      <c r="L52" s="113"/>
    </row>
    <row r="53" spans="1:15" ht="15" customHeight="1" x14ac:dyDescent="0.25">
      <c r="K53" s="170"/>
      <c r="L53" s="113"/>
    </row>
    <row r="54" spans="1:15" s="103" customFormat="1" ht="15" customHeight="1" x14ac:dyDescent="0.25">
      <c r="A54" s="52"/>
      <c r="B54" s="52"/>
      <c r="C54" s="52"/>
      <c r="D54" s="52"/>
      <c r="E54" s="52"/>
      <c r="F54" s="52"/>
      <c r="G54" s="52"/>
      <c r="H54" s="52"/>
      <c r="I54" s="52"/>
      <c r="J54" s="106"/>
      <c r="K54" s="171"/>
      <c r="L54" s="113"/>
    </row>
    <row r="55" spans="1:15" ht="15" customHeight="1" x14ac:dyDescent="0.25">
      <c r="K55" s="170"/>
      <c r="L55" s="113"/>
    </row>
    <row r="56" spans="1:15" ht="15" customHeight="1" x14ac:dyDescent="0.25"/>
    <row r="57" spans="1:15" ht="15" customHeight="1" x14ac:dyDescent="0.25"/>
    <row r="58" spans="1:15" ht="15" customHeight="1" x14ac:dyDescent="0.25"/>
    <row r="59" spans="1:15" ht="15" customHeight="1" x14ac:dyDescent="0.25"/>
    <row r="60" spans="1:15" s="106" customFormat="1" ht="15" customHeight="1" x14ac:dyDescent="0.25">
      <c r="A60" s="52"/>
      <c r="B60" s="52"/>
      <c r="C60" s="52"/>
      <c r="D60" s="52"/>
      <c r="E60" s="52"/>
      <c r="F60" s="52"/>
      <c r="G60" s="52"/>
      <c r="H60" s="52"/>
      <c r="I60" s="52"/>
      <c r="K60" s="173"/>
    </row>
    <row r="61" spans="1:15" s="103" customFormat="1" ht="15" customHeight="1" x14ac:dyDescent="0.25">
      <c r="A61" s="52"/>
      <c r="B61" s="52"/>
      <c r="C61" s="52"/>
      <c r="D61" s="52"/>
      <c r="E61" s="52"/>
      <c r="F61" s="52"/>
      <c r="G61" s="52"/>
      <c r="H61" s="52"/>
      <c r="I61" s="52"/>
      <c r="J61" s="106"/>
      <c r="K61" s="174"/>
      <c r="M61" s="26"/>
      <c r="N61" s="26"/>
      <c r="O61" s="26"/>
    </row>
    <row r="62" spans="1:15" ht="15" customHeight="1" x14ac:dyDescent="0.25">
      <c r="K62" s="175"/>
      <c r="L62" s="25"/>
      <c r="M62" s="25"/>
      <c r="N62" s="25"/>
    </row>
    <row r="63" spans="1:15" ht="15" customHeight="1" x14ac:dyDescent="0.25"/>
    <row r="64" spans="1:15" ht="15" customHeight="1" x14ac:dyDescent="0.25"/>
    <row r="65" spans="11:12" ht="15" customHeight="1" x14ac:dyDescent="0.25"/>
    <row r="66" spans="11:12" ht="15" customHeight="1" x14ac:dyDescent="0.25"/>
    <row r="67" spans="11:12" ht="15" customHeight="1" x14ac:dyDescent="0.25"/>
    <row r="68" spans="11:12" ht="15" customHeight="1" x14ac:dyDescent="0.25"/>
    <row r="69" spans="11:12" ht="15" customHeight="1" x14ac:dyDescent="0.25"/>
    <row r="70" spans="11:12" ht="15" customHeight="1" x14ac:dyDescent="0.25"/>
    <row r="71" spans="11:12" ht="109.5" customHeight="1" x14ac:dyDescent="0.25">
      <c r="K71" s="176"/>
      <c r="L71" s="51"/>
    </row>
  </sheetData>
  <sheetProtection algorithmName="SHA-512" hashValue="31e3t1LYreJRNquG0z7LqUdfyIwe2azbmJvY78EEUhaL1zh6zhdmKhANmJiHT6V3GKEG94MdaHdmv43Km3wMJw==" saltValue="Y+jfBBmVGERxSjQPVWH18Q==" spinCount="100000" sheet="1" objects="1" scenarios="1"/>
  <pageMargins left="0.7" right="0.7" top="0.75" bottom="0.75" header="0.3" footer="0.3"/>
  <pageSetup scale="96" fitToHeight="0"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F463EB05C641A0498D05A10A4FCE177D" ma:contentTypeVersion="1" ma:contentTypeDescription="Create a new document." ma:contentTypeScope="" ma:versionID="f2a576edac2b8a1e0a68dd59c88009ee">
  <xsd:schema xmlns:xsd="http://www.w3.org/2001/XMLSchema" xmlns:xs="http://www.w3.org/2001/XMLSchema" xmlns:p="http://schemas.microsoft.com/office/2006/metadata/properties" xmlns:ns1="http://schemas.microsoft.com/sharepoint/v3" targetNamespace="http://schemas.microsoft.com/office/2006/metadata/properties" ma:root="true" ma:fieldsID="bfa53a8320f8b1c95a8960917c092390"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 ma:hidden="true" ma:internalName="PublishingStartDate">
      <xsd:simpleType>
        <xsd:restriction base="dms:Unknown"/>
      </xsd:simpleType>
    </xsd:element>
    <xsd:element name="PublishingExpirationDate" ma:index="9" nillable="true" ma:displayName="Scheduling End Date" ma:description=""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52116008-293C-40DB-B7C8-A4C3EF52C358}"/>
</file>

<file path=customXml/itemProps2.xml><?xml version="1.0" encoding="utf-8"?>
<ds:datastoreItem xmlns:ds="http://schemas.openxmlformats.org/officeDocument/2006/customXml" ds:itemID="{A9A01620-FDB7-4EC2-AF4F-B3EF301179AA}"/>
</file>

<file path=customXml/itemProps3.xml><?xml version="1.0" encoding="utf-8"?>
<ds:datastoreItem xmlns:ds="http://schemas.openxmlformats.org/officeDocument/2006/customXml" ds:itemID="{35EEDE6E-C634-4394-816F-676E4DBFC05C}"/>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Salary Info</vt:lpstr>
      <vt:lpstr>Scanning</vt:lpstr>
      <vt:lpstr>Georeferencing</vt:lpstr>
      <vt:lpstr>Vectorizing</vt:lpstr>
      <vt:lpstr>Equipment</vt:lpstr>
      <vt:lpstr>Travel</vt:lpstr>
      <vt:lpstr>Summary</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Build</dc:creator>
  <cp:lastModifiedBy>Jaquay, Patrick</cp:lastModifiedBy>
  <cp:lastPrinted>2017-09-12T15:48:18Z</cp:lastPrinted>
  <dcterms:created xsi:type="dcterms:W3CDTF">2013-07-15T11:43:52Z</dcterms:created>
  <dcterms:modified xsi:type="dcterms:W3CDTF">2017-10-30T17:35:43Z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0x010100F463EB05C641A0498D05A10A4FCE177D</vt:lpwstr>
  </property>
  <property fmtid="{D5CDD505-2E9C-101B-9397-08002B2CF9AE}" pid="3" name="Order">
    <vt:r8>200</vt:r8>
  </property>
  <property fmtid="{D5CDD505-2E9C-101B-9397-08002B2CF9AE}" pid="4" name="xd_Signature">
    <vt:bool>false</vt:bool>
  </property>
  <property fmtid="{D5CDD505-2E9C-101B-9397-08002B2CF9AE}" pid="5" name="xd_ProgID">
    <vt:lpwstr/>
  </property>
  <property fmtid="{D5CDD505-2E9C-101B-9397-08002B2CF9AE}" pid="6" name="_SourceUrl">
    <vt:lpwstr/>
  </property>
  <property fmtid="{D5CDD505-2E9C-101B-9397-08002B2CF9AE}" pid="7" name="_SharedFileIndex">
    <vt:lpwstr/>
  </property>
  <property fmtid="{D5CDD505-2E9C-101B-9397-08002B2CF9AE}" pid="8" name="TemplateUrl">
    <vt:lpwstr/>
  </property>
</Properties>
</file>